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tables/table1.xml" ContentType="application/vnd.openxmlformats-officedocument.spreadsheetml.table+xml"/>
  <Override PartName="/xl/drawings/drawing2.xml" ContentType="application/vnd.openxmlformats-officedocument.drawing+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ENSHIN-PC02\Users\rtn\Desktop\引継ぎ資料\01_受付等\R7年度版申込書等\協会けんぽ\"/>
    </mc:Choice>
  </mc:AlternateContent>
  <workbookProtection workbookAlgorithmName="SHA-512" workbookHashValue="iWCEq+yXnLhYLMe72NvO1pMQsppYusYjXcCkzMkXH77Yql4umep+tQ1W6r8RP2fv4HsMHbGNpuxQTkBZY/G4zQ==" workbookSaltValue="gRKKu2iga5Z4AEki1NTMbw==" workbookSpinCount="100000" lockStructure="1"/>
  <bookViews>
    <workbookView xWindow="0" yWindow="0" windowWidth="19200" windowHeight="11250" activeTab="3"/>
  </bookViews>
  <sheets>
    <sheet name="記入例" sheetId="19" r:id="rId1"/>
    <sheet name="協会けんぽコース＆オプション" sheetId="20" r:id="rId2"/>
    <sheet name="その他オプション" sheetId="21" r:id="rId3"/>
    <sheet name="情報記入欄" sheetId="18" r:id="rId4"/>
  </sheets>
  <definedNames>
    <definedName name="_xlnm.Print_Area" localSheetId="2">その他オプション!$A$1:$E$24</definedName>
    <definedName name="_xlnm.Print_Area" localSheetId="0">記入例!$A$1:$X$54</definedName>
    <definedName name="_xlnm.Print_Area" localSheetId="3">情報記入欄!$A$1:$Y$58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54" i="19" l="1"/>
  <c r="AM54" i="19"/>
  <c r="AL54" i="19"/>
  <c r="AK54" i="19"/>
  <c r="AJ54" i="19"/>
  <c r="AI54" i="19"/>
  <c r="AH54" i="19"/>
  <c r="AG54" i="19"/>
  <c r="AF54" i="19"/>
  <c r="AE54" i="19"/>
  <c r="AD54" i="19"/>
  <c r="AC54" i="19"/>
  <c r="AB54" i="19"/>
  <c r="A54" i="19"/>
  <c r="AN53" i="19"/>
  <c r="AM53" i="19"/>
  <c r="AL53" i="19"/>
  <c r="AK53" i="19"/>
  <c r="AJ53" i="19"/>
  <c r="AI53" i="19"/>
  <c r="AH53" i="19"/>
  <c r="AG53" i="19"/>
  <c r="AF53" i="19"/>
  <c r="AE53" i="19"/>
  <c r="AD53" i="19"/>
  <c r="AC53" i="19"/>
  <c r="AB53" i="19"/>
  <c r="A53" i="19"/>
  <c r="AN52" i="19"/>
  <c r="AM52" i="19"/>
  <c r="AL52" i="19"/>
  <c r="AK52" i="19"/>
  <c r="AJ52" i="19"/>
  <c r="AI52" i="19"/>
  <c r="AH52" i="19"/>
  <c r="AG52" i="19"/>
  <c r="AF52" i="19"/>
  <c r="AE52" i="19"/>
  <c r="AD52" i="19"/>
  <c r="AC52" i="19"/>
  <c r="AB52" i="19"/>
  <c r="A52" i="19"/>
  <c r="AN51" i="19"/>
  <c r="AM51" i="19"/>
  <c r="AL51" i="19"/>
  <c r="AK51" i="19"/>
  <c r="AJ51" i="19"/>
  <c r="AI51" i="19"/>
  <c r="AH51" i="19"/>
  <c r="AG51" i="19"/>
  <c r="AF51" i="19"/>
  <c r="AE51" i="19"/>
  <c r="AD51" i="19"/>
  <c r="AC51" i="19"/>
  <c r="AB51" i="19"/>
  <c r="A51" i="19"/>
  <c r="AN50" i="19"/>
  <c r="AM50" i="19"/>
  <c r="AL50" i="19"/>
  <c r="AK50" i="19"/>
  <c r="AJ50" i="19"/>
  <c r="AI50" i="19"/>
  <c r="AH50" i="19"/>
  <c r="AG50" i="19"/>
  <c r="AF50" i="19"/>
  <c r="AE50" i="19"/>
  <c r="AD50" i="19"/>
  <c r="AC50" i="19"/>
  <c r="AB50" i="19"/>
  <c r="A50" i="19"/>
  <c r="AN49" i="19"/>
  <c r="AM49" i="19"/>
  <c r="AL49" i="19"/>
  <c r="AK49" i="19"/>
  <c r="AJ49" i="19"/>
  <c r="AI49" i="19"/>
  <c r="AH49" i="19"/>
  <c r="AG49" i="19"/>
  <c r="AF49" i="19"/>
  <c r="AE49" i="19"/>
  <c r="AD49" i="19"/>
  <c r="AC49" i="19"/>
  <c r="AB49" i="19"/>
  <c r="A49" i="19"/>
  <c r="AN48" i="19"/>
  <c r="AM48" i="19"/>
  <c r="AL48" i="19"/>
  <c r="AK48" i="19"/>
  <c r="AJ48" i="19"/>
  <c r="AI48" i="19"/>
  <c r="AH48" i="19"/>
  <c r="AG48" i="19"/>
  <c r="AF48" i="19"/>
  <c r="AE48" i="19"/>
  <c r="AD48" i="19"/>
  <c r="AC48" i="19"/>
  <c r="AB48" i="19"/>
  <c r="A48" i="19"/>
  <c r="AN47" i="19"/>
  <c r="AM47" i="19"/>
  <c r="AL47" i="19"/>
  <c r="AK47" i="19"/>
  <c r="AJ47" i="19"/>
  <c r="AI47" i="19"/>
  <c r="AH47" i="19"/>
  <c r="AG47" i="19"/>
  <c r="AF47" i="19"/>
  <c r="AE47" i="19"/>
  <c r="AD47" i="19"/>
  <c r="AC47" i="19"/>
  <c r="AB47" i="19"/>
  <c r="A47" i="19"/>
  <c r="AN46" i="19"/>
  <c r="AM46" i="19"/>
  <c r="AL46" i="19"/>
  <c r="AK46" i="19"/>
  <c r="AJ46" i="19"/>
  <c r="AI46" i="19"/>
  <c r="AH46" i="19"/>
  <c r="AG46" i="19"/>
  <c r="AF46" i="19"/>
  <c r="AE46" i="19"/>
  <c r="AD46" i="19"/>
  <c r="AC46" i="19"/>
  <c r="AB46" i="19"/>
  <c r="A46" i="19"/>
  <c r="AN45" i="19"/>
  <c r="AM45" i="19"/>
  <c r="AL45" i="19"/>
  <c r="AK45" i="19"/>
  <c r="AJ45" i="19"/>
  <c r="AI45" i="19"/>
  <c r="AH45" i="19"/>
  <c r="AG45" i="19"/>
  <c r="AF45" i="19"/>
  <c r="AE45" i="19"/>
  <c r="AD45" i="19"/>
  <c r="AC45" i="19"/>
  <c r="AB45" i="19"/>
  <c r="A45" i="19"/>
  <c r="AN44" i="19"/>
  <c r="AM44" i="19"/>
  <c r="AL44" i="19"/>
  <c r="AK44" i="19"/>
  <c r="AJ44" i="19"/>
  <c r="AI44" i="19"/>
  <c r="AH44" i="19"/>
  <c r="AG44" i="19"/>
  <c r="AF44" i="19"/>
  <c r="AE44" i="19"/>
  <c r="AD44" i="19"/>
  <c r="AC44" i="19"/>
  <c r="AB44" i="19"/>
  <c r="A44" i="19"/>
  <c r="AN43" i="19"/>
  <c r="AM43" i="19"/>
  <c r="AL43" i="19"/>
  <c r="AK43" i="19"/>
  <c r="AJ43" i="19"/>
  <c r="AI43" i="19"/>
  <c r="AH43" i="19"/>
  <c r="AG43" i="19"/>
  <c r="AF43" i="19"/>
  <c r="AE43" i="19"/>
  <c r="AD43" i="19"/>
  <c r="AC43" i="19"/>
  <c r="AB43" i="19"/>
  <c r="A43" i="19"/>
  <c r="AN42" i="19"/>
  <c r="AM42" i="19"/>
  <c r="AL42" i="19"/>
  <c r="AK42" i="19"/>
  <c r="AJ42" i="19"/>
  <c r="AI42" i="19"/>
  <c r="AH42" i="19"/>
  <c r="AG42" i="19"/>
  <c r="AF42" i="19"/>
  <c r="AE42" i="19"/>
  <c r="AD42" i="19"/>
  <c r="AC42" i="19"/>
  <c r="AB42" i="19"/>
  <c r="A42" i="19"/>
  <c r="AN41" i="19"/>
  <c r="AM41" i="19"/>
  <c r="AL41" i="19"/>
  <c r="AK41" i="19"/>
  <c r="AJ41" i="19"/>
  <c r="AI41" i="19"/>
  <c r="AH41" i="19"/>
  <c r="AG41" i="19"/>
  <c r="AF41" i="19"/>
  <c r="AE41" i="19"/>
  <c r="AD41" i="19"/>
  <c r="AC41" i="19"/>
  <c r="AB41" i="19"/>
  <c r="A41" i="19"/>
  <c r="AN40" i="19"/>
  <c r="AM40" i="19"/>
  <c r="AL40" i="19"/>
  <c r="AK40" i="19"/>
  <c r="AJ40" i="19"/>
  <c r="AI40" i="19"/>
  <c r="AH40" i="19"/>
  <c r="AG40" i="19"/>
  <c r="AF40" i="19"/>
  <c r="AE40" i="19"/>
  <c r="AD40" i="19"/>
  <c r="AC40" i="19"/>
  <c r="AB40" i="19"/>
  <c r="A40" i="19"/>
  <c r="AN39" i="19"/>
  <c r="AM39" i="19"/>
  <c r="AL39" i="19"/>
  <c r="AK39" i="19"/>
  <c r="AJ39" i="19"/>
  <c r="AI39" i="19"/>
  <c r="AH39" i="19"/>
  <c r="AG39" i="19"/>
  <c r="AF39" i="19"/>
  <c r="AE39" i="19"/>
  <c r="AD39" i="19"/>
  <c r="AC39" i="19"/>
  <c r="AB39" i="19"/>
  <c r="A39" i="19"/>
  <c r="AN38" i="19"/>
  <c r="AM38" i="19"/>
  <c r="AL38" i="19"/>
  <c r="AK38" i="19"/>
  <c r="AJ38" i="19"/>
  <c r="AI38" i="19"/>
  <c r="AH38" i="19"/>
  <c r="AG38" i="19"/>
  <c r="AF38" i="19"/>
  <c r="AE38" i="19"/>
  <c r="AD38" i="19"/>
  <c r="AC38" i="19"/>
  <c r="AB38" i="19"/>
  <c r="A38" i="19"/>
  <c r="AN37" i="19"/>
  <c r="AM37" i="19"/>
  <c r="AL37" i="19"/>
  <c r="AK37" i="19"/>
  <c r="AJ37" i="19"/>
  <c r="AI37" i="19"/>
  <c r="AH37" i="19"/>
  <c r="AG37" i="19"/>
  <c r="AF37" i="19"/>
  <c r="AE37" i="19"/>
  <c r="AD37" i="19"/>
  <c r="AC37" i="19"/>
  <c r="AB37" i="19"/>
  <c r="A37" i="19"/>
  <c r="AN36" i="19"/>
  <c r="AM36" i="19"/>
  <c r="AL36" i="19"/>
  <c r="AK36" i="19"/>
  <c r="AJ36" i="19"/>
  <c r="AI36" i="19"/>
  <c r="AH36" i="19"/>
  <c r="AG36" i="19"/>
  <c r="AF36" i="19"/>
  <c r="AE36" i="19"/>
  <c r="AD36" i="19"/>
  <c r="AC36" i="19"/>
  <c r="AB36" i="19"/>
  <c r="A36" i="19"/>
  <c r="AN35" i="19"/>
  <c r="AM35" i="19"/>
  <c r="AL35" i="19"/>
  <c r="AK35" i="19"/>
  <c r="AJ35" i="19"/>
  <c r="AI35" i="19"/>
  <c r="AH35" i="19"/>
  <c r="AG35" i="19"/>
  <c r="AF35" i="19"/>
  <c r="AE35" i="19"/>
  <c r="AD35" i="19"/>
  <c r="AC35" i="19"/>
  <c r="AB35" i="19"/>
  <c r="A35" i="19"/>
  <c r="AN34" i="19"/>
  <c r="AM34" i="19"/>
  <c r="AL34" i="19"/>
  <c r="AK34" i="19"/>
  <c r="AJ34" i="19"/>
  <c r="AI34" i="19"/>
  <c r="AH34" i="19"/>
  <c r="AG34" i="19"/>
  <c r="AF34" i="19"/>
  <c r="AE34" i="19"/>
  <c r="AD34" i="19"/>
  <c r="AC34" i="19"/>
  <c r="AB34" i="19"/>
  <c r="A34" i="19"/>
  <c r="AN33" i="19"/>
  <c r="AM33" i="19"/>
  <c r="AL33" i="19"/>
  <c r="AK33" i="19"/>
  <c r="AJ33" i="19"/>
  <c r="AI33" i="19"/>
  <c r="AH33" i="19"/>
  <c r="AG33" i="19"/>
  <c r="AF33" i="19"/>
  <c r="AE33" i="19"/>
  <c r="AD33" i="19"/>
  <c r="AC33" i="19"/>
  <c r="AB33" i="19"/>
  <c r="A33" i="19"/>
  <c r="AN32" i="19"/>
  <c r="AM32" i="19"/>
  <c r="AL32" i="19"/>
  <c r="AK32" i="19"/>
  <c r="AJ32" i="19"/>
  <c r="AI32" i="19"/>
  <c r="AH32" i="19"/>
  <c r="AG32" i="19"/>
  <c r="AF32" i="19"/>
  <c r="AE32" i="19"/>
  <c r="AD32" i="19"/>
  <c r="AC32" i="19"/>
  <c r="AB32" i="19"/>
  <c r="A32" i="19"/>
  <c r="AN31" i="19"/>
  <c r="AM31" i="19"/>
  <c r="AL31" i="19"/>
  <c r="AK31" i="19"/>
  <c r="AJ31" i="19"/>
  <c r="AI31" i="19"/>
  <c r="AH31" i="19"/>
  <c r="AG31" i="19"/>
  <c r="AF31" i="19"/>
  <c r="AE31" i="19"/>
  <c r="AD31" i="19"/>
  <c r="AC31" i="19"/>
  <c r="AB31" i="19"/>
  <c r="A31" i="19"/>
  <c r="AN30" i="19"/>
  <c r="AM30" i="19"/>
  <c r="AL30" i="19"/>
  <c r="AK30" i="19"/>
  <c r="AJ30" i="19"/>
  <c r="AI30" i="19"/>
  <c r="AH30" i="19"/>
  <c r="AG30" i="19"/>
  <c r="AF30" i="19"/>
  <c r="AE30" i="19"/>
  <c r="AD30" i="19"/>
  <c r="AC30" i="19"/>
  <c r="AB30" i="19"/>
  <c r="A30" i="19"/>
  <c r="AN29" i="19"/>
  <c r="AM29" i="19"/>
  <c r="AL29" i="19"/>
  <c r="AK29" i="19"/>
  <c r="AJ29" i="19"/>
  <c r="AI29" i="19"/>
  <c r="AH29" i="19"/>
  <c r="AG29" i="19"/>
  <c r="AF29" i="19"/>
  <c r="AE29" i="19"/>
  <c r="AD29" i="19"/>
  <c r="AC29" i="19"/>
  <c r="AB29" i="19"/>
  <c r="A29" i="19"/>
  <c r="AN28" i="19"/>
  <c r="AM28" i="19"/>
  <c r="AL28" i="19"/>
  <c r="AK28" i="19"/>
  <c r="AJ28" i="19"/>
  <c r="AI28" i="19"/>
  <c r="AH28" i="19"/>
  <c r="AG28" i="19"/>
  <c r="AF28" i="19"/>
  <c r="AE28" i="19"/>
  <c r="AD28" i="19"/>
  <c r="AC28" i="19"/>
  <c r="AB28" i="19"/>
  <c r="A28" i="19"/>
  <c r="AN27" i="19"/>
  <c r="AM27" i="19"/>
  <c r="AL27" i="19"/>
  <c r="AK27" i="19"/>
  <c r="AJ27" i="19"/>
  <c r="AI27" i="19"/>
  <c r="AH27" i="19"/>
  <c r="AG27" i="19"/>
  <c r="AF27" i="19"/>
  <c r="AE27" i="19"/>
  <c r="AD27" i="19"/>
  <c r="AC27" i="19"/>
  <c r="AB27" i="19"/>
  <c r="A27" i="19"/>
  <c r="AN26" i="19"/>
  <c r="AM26" i="19"/>
  <c r="AL26" i="19"/>
  <c r="AK26" i="19"/>
  <c r="AJ26" i="19"/>
  <c r="AI26" i="19"/>
  <c r="AH26" i="19"/>
  <c r="AG26" i="19"/>
  <c r="AF26" i="19"/>
  <c r="AE26" i="19"/>
  <c r="AD26" i="19"/>
  <c r="AC26" i="19"/>
  <c r="AB26" i="19"/>
  <c r="A26" i="19"/>
  <c r="AN25" i="19"/>
  <c r="AM25" i="19"/>
  <c r="AL25" i="19"/>
  <c r="AK25" i="19"/>
  <c r="AJ25" i="19"/>
  <c r="AI25" i="19"/>
  <c r="AH25" i="19"/>
  <c r="AG25" i="19"/>
  <c r="AF25" i="19"/>
  <c r="AE25" i="19"/>
  <c r="AD25" i="19"/>
  <c r="AC25" i="19"/>
  <c r="AB25" i="19"/>
  <c r="A25" i="19"/>
  <c r="AN24" i="19"/>
  <c r="AM24" i="19"/>
  <c r="AL24" i="19"/>
  <c r="AK24" i="19"/>
  <c r="AJ24" i="19"/>
  <c r="AI24" i="19"/>
  <c r="AH24" i="19"/>
  <c r="AG24" i="19"/>
  <c r="AF24" i="19"/>
  <c r="AE24" i="19"/>
  <c r="AD24" i="19"/>
  <c r="AC24" i="19"/>
  <c r="AB24" i="19"/>
  <c r="A24" i="19"/>
  <c r="AN23" i="19"/>
  <c r="AM23" i="19"/>
  <c r="AL23" i="19"/>
  <c r="AK23" i="19"/>
  <c r="AJ23" i="19"/>
  <c r="AI23" i="19"/>
  <c r="AH23" i="19"/>
  <c r="AG23" i="19"/>
  <c r="AF23" i="19"/>
  <c r="AE23" i="19"/>
  <c r="AD23" i="19"/>
  <c r="AC23" i="19"/>
  <c r="AB23" i="19"/>
  <c r="A23" i="19"/>
  <c r="AN22" i="19"/>
  <c r="AM22" i="19"/>
  <c r="AL22" i="19"/>
  <c r="AK22" i="19"/>
  <c r="AJ22" i="19"/>
  <c r="AI22" i="19"/>
  <c r="AH22" i="19"/>
  <c r="AG22" i="19"/>
  <c r="AF22" i="19"/>
  <c r="AE22" i="19"/>
  <c r="AD22" i="19"/>
  <c r="AC22" i="19"/>
  <c r="AB22" i="19"/>
  <c r="A22" i="19"/>
  <c r="AN21" i="19"/>
  <c r="AM21" i="19"/>
  <c r="AL21" i="19"/>
  <c r="AK21" i="19"/>
  <c r="AJ21" i="19"/>
  <c r="AI21" i="19"/>
  <c r="AH21" i="19"/>
  <c r="AG21" i="19"/>
  <c r="AF21" i="19"/>
  <c r="AE21" i="19"/>
  <c r="AD21" i="19"/>
  <c r="AC21" i="19"/>
  <c r="AB21" i="19"/>
  <c r="A21" i="19"/>
  <c r="AN20" i="19"/>
  <c r="AM20" i="19"/>
  <c r="AL20" i="19"/>
  <c r="AK20" i="19"/>
  <c r="AJ20" i="19"/>
  <c r="AI20" i="19"/>
  <c r="AH20" i="19"/>
  <c r="AG20" i="19"/>
  <c r="AF20" i="19"/>
  <c r="AE20" i="19"/>
  <c r="AD20" i="19"/>
  <c r="AC20" i="19"/>
  <c r="AB20" i="19"/>
  <c r="A20" i="19"/>
  <c r="AN19" i="19"/>
  <c r="AM19" i="19"/>
  <c r="AL19" i="19"/>
  <c r="AK19" i="19"/>
  <c r="AJ19" i="19"/>
  <c r="AI19" i="19"/>
  <c r="AH19" i="19"/>
  <c r="AG19" i="19"/>
  <c r="AF19" i="19"/>
  <c r="AE19" i="19"/>
  <c r="AD19" i="19"/>
  <c r="AC19" i="19"/>
  <c r="AB19" i="19"/>
  <c r="A19" i="19"/>
  <c r="AN18" i="19"/>
  <c r="AM18" i="19"/>
  <c r="AL18" i="19"/>
  <c r="AK18" i="19"/>
  <c r="AJ18" i="19"/>
  <c r="AI18" i="19"/>
  <c r="AH18" i="19"/>
  <c r="AG18" i="19"/>
  <c r="AF18" i="19"/>
  <c r="AE18" i="19"/>
  <c r="AD18" i="19"/>
  <c r="AC18" i="19"/>
  <c r="AB18" i="19"/>
  <c r="A18" i="19"/>
  <c r="AN17" i="19"/>
  <c r="AM17" i="19"/>
  <c r="AL17" i="19"/>
  <c r="AK17" i="19"/>
  <c r="AJ17" i="19"/>
  <c r="AI17" i="19"/>
  <c r="AH17" i="19"/>
  <c r="AG17" i="19"/>
  <c r="AF17" i="19"/>
  <c r="AE17" i="19"/>
  <c r="AD17" i="19"/>
  <c r="AC17" i="19"/>
  <c r="AB17" i="19"/>
  <c r="A17" i="19"/>
  <c r="AN16" i="19"/>
  <c r="AM16" i="19"/>
  <c r="AL16" i="19"/>
  <c r="AK16" i="19"/>
  <c r="AJ16" i="19"/>
  <c r="AI16" i="19"/>
  <c r="AH16" i="19"/>
  <c r="AG16" i="19"/>
  <c r="AF16" i="19"/>
  <c r="AE16" i="19"/>
  <c r="AD16" i="19"/>
  <c r="AC16" i="19"/>
  <c r="AB16" i="19"/>
  <c r="A16" i="19"/>
  <c r="AN15" i="19"/>
  <c r="AM15" i="19"/>
  <c r="AL15" i="19"/>
  <c r="AK15" i="19"/>
  <c r="AJ15" i="19"/>
  <c r="AI15" i="19"/>
  <c r="AH15" i="19"/>
  <c r="AG15" i="19"/>
  <c r="AF15" i="19"/>
  <c r="AE15" i="19"/>
  <c r="AD15" i="19"/>
  <c r="AC15" i="19"/>
  <c r="AB15" i="19"/>
  <c r="A15" i="19"/>
  <c r="AN14" i="19"/>
  <c r="AM14" i="19"/>
  <c r="AL14" i="19"/>
  <c r="AK14" i="19"/>
  <c r="AJ14" i="19"/>
  <c r="AI14" i="19"/>
  <c r="AH14" i="19"/>
  <c r="AG14" i="19"/>
  <c r="AF14" i="19"/>
  <c r="AE14" i="19"/>
  <c r="AD14" i="19"/>
  <c r="AC14" i="19"/>
  <c r="AB14" i="19"/>
  <c r="A14" i="19"/>
  <c r="AN13" i="19"/>
  <c r="AM13" i="19"/>
  <c r="AL13" i="19"/>
  <c r="AK13" i="19"/>
  <c r="AJ13" i="19"/>
  <c r="AI13" i="19"/>
  <c r="AH13" i="19"/>
  <c r="AG13" i="19"/>
  <c r="AF13" i="19"/>
  <c r="AE13" i="19"/>
  <c r="AD13" i="19"/>
  <c r="AC13" i="19"/>
  <c r="AB13" i="19"/>
  <c r="A13" i="19"/>
  <c r="AN12" i="19"/>
  <c r="AM12" i="19"/>
  <c r="AL12" i="19"/>
  <c r="AK12" i="19"/>
  <c r="AJ12" i="19"/>
  <c r="AI12" i="19"/>
  <c r="AH12" i="19"/>
  <c r="AG12" i="19"/>
  <c r="AF12" i="19"/>
  <c r="AE12" i="19"/>
  <c r="AD12" i="19"/>
  <c r="AC12" i="19"/>
  <c r="AB12" i="19"/>
  <c r="A12" i="19"/>
  <c r="AN11" i="19"/>
  <c r="AM11" i="19"/>
  <c r="AL11" i="19"/>
  <c r="AK11" i="19"/>
  <c r="AJ11" i="19"/>
  <c r="AI11" i="19"/>
  <c r="AH11" i="19"/>
  <c r="AG11" i="19"/>
  <c r="AF11" i="19"/>
  <c r="AE11" i="19"/>
  <c r="AD11" i="19"/>
  <c r="AC11" i="19"/>
  <c r="AB11" i="19"/>
  <c r="A11" i="19"/>
  <c r="AN10" i="19"/>
  <c r="AM10" i="19"/>
  <c r="AL10" i="19"/>
  <c r="AK10" i="19"/>
  <c r="AJ10" i="19"/>
  <c r="AI10" i="19"/>
  <c r="AH10" i="19"/>
  <c r="AG10" i="19"/>
  <c r="AF10" i="19"/>
  <c r="AE10" i="19"/>
  <c r="AD10" i="19"/>
  <c r="AC10" i="19"/>
  <c r="AB10" i="19"/>
  <c r="A10" i="19"/>
  <c r="AN9" i="19"/>
  <c r="AM9" i="19"/>
  <c r="AL9" i="19"/>
  <c r="AK9" i="19"/>
  <c r="AJ9" i="19"/>
  <c r="AI9" i="19"/>
  <c r="AH9" i="19"/>
  <c r="AG9" i="19"/>
  <c r="AF9" i="19"/>
  <c r="AE9" i="19"/>
  <c r="AD9" i="19"/>
  <c r="AC9" i="19"/>
  <c r="AB9" i="19"/>
  <c r="A9" i="19"/>
  <c r="AN7" i="19"/>
  <c r="AM7" i="19"/>
  <c r="AL7" i="19"/>
  <c r="AK7" i="19"/>
  <c r="AJ7" i="19"/>
  <c r="AI7" i="19"/>
  <c r="AH7" i="19"/>
  <c r="AG7" i="19"/>
  <c r="AF7" i="19"/>
  <c r="AE7" i="19"/>
  <c r="AD7" i="19"/>
  <c r="AC7" i="19"/>
  <c r="AB7" i="19"/>
  <c r="AA7" i="19"/>
  <c r="Z7" i="19"/>
  <c r="Y7" i="19"/>
  <c r="X7" i="19"/>
  <c r="W7" i="19"/>
  <c r="V7" i="19"/>
  <c r="U7" i="19"/>
  <c r="T7" i="19"/>
  <c r="S7" i="19"/>
  <c r="R7" i="19"/>
  <c r="Q7" i="19"/>
  <c r="P7" i="19"/>
  <c r="O7" i="19"/>
  <c r="N7" i="19"/>
  <c r="M7" i="19"/>
  <c r="L7" i="19"/>
  <c r="K7" i="19"/>
  <c r="J7" i="19"/>
  <c r="I7" i="19"/>
  <c r="H7" i="19"/>
  <c r="G7" i="19"/>
  <c r="F7" i="19"/>
  <c r="E7" i="19"/>
  <c r="D7" i="19"/>
  <c r="C7" i="19"/>
  <c r="B7" i="19"/>
  <c r="A7" i="19"/>
  <c r="W3" i="19"/>
  <c r="U4" i="18" l="1"/>
  <c r="A9" i="18" l="1"/>
  <c r="A10" i="18"/>
  <c r="A11" i="18"/>
  <c r="A12" i="18"/>
  <c r="A13" i="18"/>
  <c r="A14" i="18"/>
  <c r="A15" i="18"/>
  <c r="A16" i="18"/>
  <c r="A17" i="18"/>
  <c r="A18" i="18"/>
  <c r="A19" i="18"/>
  <c r="A20" i="18"/>
  <c r="A21" i="18"/>
  <c r="A22" i="18"/>
  <c r="A23" i="18"/>
  <c r="A24" i="18"/>
  <c r="A25" i="18"/>
  <c r="A26" i="18"/>
  <c r="A27" i="18"/>
  <c r="A28" i="18"/>
  <c r="AP108" i="18" l="1"/>
  <c r="AO108" i="18"/>
  <c r="AN108" i="18"/>
  <c r="AM108" i="18"/>
  <c r="AL108" i="18"/>
  <c r="AK108" i="18"/>
  <c r="AJ108" i="18"/>
  <c r="AI108" i="18"/>
  <c r="AH108" i="18"/>
  <c r="AG108" i="18"/>
  <c r="AF108" i="18"/>
  <c r="AE108" i="18"/>
  <c r="AD108" i="18"/>
  <c r="AC108" i="18"/>
  <c r="A108" i="18"/>
  <c r="AP107" i="18"/>
  <c r="AO107" i="18"/>
  <c r="AN107" i="18"/>
  <c r="AM107" i="18"/>
  <c r="AL107" i="18"/>
  <c r="AK107" i="18"/>
  <c r="AJ107" i="18"/>
  <c r="AI107" i="18"/>
  <c r="AH107" i="18"/>
  <c r="AG107" i="18"/>
  <c r="AF107" i="18"/>
  <c r="AE107" i="18"/>
  <c r="AD107" i="18"/>
  <c r="AC107" i="18"/>
  <c r="A107" i="18"/>
  <c r="AP106" i="18"/>
  <c r="AO106" i="18"/>
  <c r="AN106" i="18"/>
  <c r="AM106" i="18"/>
  <c r="AL106" i="18"/>
  <c r="AK106" i="18"/>
  <c r="AJ106" i="18"/>
  <c r="AI106" i="18"/>
  <c r="AH106" i="18"/>
  <c r="AG106" i="18"/>
  <c r="AF106" i="18"/>
  <c r="AE106" i="18"/>
  <c r="AD106" i="18"/>
  <c r="AC106" i="18"/>
  <c r="A106" i="18"/>
  <c r="AP105" i="18"/>
  <c r="AO105" i="18"/>
  <c r="AN105" i="18"/>
  <c r="AM105" i="18"/>
  <c r="AL105" i="18"/>
  <c r="AK105" i="18"/>
  <c r="AJ105" i="18"/>
  <c r="AI105" i="18"/>
  <c r="AH105" i="18"/>
  <c r="AG105" i="18"/>
  <c r="AF105" i="18"/>
  <c r="AE105" i="18"/>
  <c r="AD105" i="18"/>
  <c r="AC105" i="18"/>
  <c r="A105" i="18"/>
  <c r="AP104" i="18"/>
  <c r="AO104" i="18"/>
  <c r="AN104" i="18"/>
  <c r="AM104" i="18"/>
  <c r="AL104" i="18"/>
  <c r="AK104" i="18"/>
  <c r="AJ104" i="18"/>
  <c r="AI104" i="18"/>
  <c r="AH104" i="18"/>
  <c r="AG104" i="18"/>
  <c r="AF104" i="18"/>
  <c r="AE104" i="18"/>
  <c r="AD104" i="18"/>
  <c r="AC104" i="18"/>
  <c r="A104" i="18"/>
  <c r="AP103" i="18"/>
  <c r="AO103" i="18"/>
  <c r="AN103" i="18"/>
  <c r="AM103" i="18"/>
  <c r="AL103" i="18"/>
  <c r="AK103" i="18"/>
  <c r="AJ103" i="18"/>
  <c r="AI103" i="18"/>
  <c r="AH103" i="18"/>
  <c r="AG103" i="18"/>
  <c r="AF103" i="18"/>
  <c r="AE103" i="18"/>
  <c r="AD103" i="18"/>
  <c r="AC103" i="18"/>
  <c r="A103" i="18"/>
  <c r="AP102" i="18"/>
  <c r="AO102" i="18"/>
  <c r="AN102" i="18"/>
  <c r="AM102" i="18"/>
  <c r="AL102" i="18"/>
  <c r="AK102" i="18"/>
  <c r="AJ102" i="18"/>
  <c r="AI102" i="18"/>
  <c r="AH102" i="18"/>
  <c r="AG102" i="18"/>
  <c r="AF102" i="18"/>
  <c r="AE102" i="18"/>
  <c r="AD102" i="18"/>
  <c r="AC102" i="18"/>
  <c r="A102" i="18"/>
  <c r="AP101" i="18"/>
  <c r="AO101" i="18"/>
  <c r="AN101" i="18"/>
  <c r="AM101" i="18"/>
  <c r="AL101" i="18"/>
  <c r="AK101" i="18"/>
  <c r="AJ101" i="18"/>
  <c r="AI101" i="18"/>
  <c r="AH101" i="18"/>
  <c r="AG101" i="18"/>
  <c r="AF101" i="18"/>
  <c r="AE101" i="18"/>
  <c r="AD101" i="18"/>
  <c r="AC101" i="18"/>
  <c r="A101" i="18"/>
  <c r="AP100" i="18"/>
  <c r="AO100" i="18"/>
  <c r="AN100" i="18"/>
  <c r="AM100" i="18"/>
  <c r="AL100" i="18"/>
  <c r="AK100" i="18"/>
  <c r="AJ100" i="18"/>
  <c r="AI100" i="18"/>
  <c r="AH100" i="18"/>
  <c r="AG100" i="18"/>
  <c r="AF100" i="18"/>
  <c r="AE100" i="18"/>
  <c r="AD100" i="18"/>
  <c r="AC100" i="18"/>
  <c r="A100" i="18"/>
  <c r="AP99" i="18"/>
  <c r="AO99" i="18"/>
  <c r="AN99" i="18"/>
  <c r="AM99" i="18"/>
  <c r="AL99" i="18"/>
  <c r="AK99" i="18"/>
  <c r="AJ99" i="18"/>
  <c r="AI99" i="18"/>
  <c r="AH99" i="18"/>
  <c r="AG99" i="18"/>
  <c r="AF99" i="18"/>
  <c r="AE99" i="18"/>
  <c r="AD99" i="18"/>
  <c r="AC99" i="18"/>
  <c r="A99" i="18"/>
  <c r="AP98" i="18"/>
  <c r="AO98" i="18"/>
  <c r="AN98" i="18"/>
  <c r="AM98" i="18"/>
  <c r="AL98" i="18"/>
  <c r="AK98" i="18"/>
  <c r="AJ98" i="18"/>
  <c r="AI98" i="18"/>
  <c r="AH98" i="18"/>
  <c r="AG98" i="18"/>
  <c r="AF98" i="18"/>
  <c r="AE98" i="18"/>
  <c r="AD98" i="18"/>
  <c r="AC98" i="18"/>
  <c r="A98" i="18"/>
  <c r="AP97" i="18"/>
  <c r="AO97" i="18"/>
  <c r="AN97" i="18"/>
  <c r="AM97" i="18"/>
  <c r="AL97" i="18"/>
  <c r="AK97" i="18"/>
  <c r="AJ97" i="18"/>
  <c r="AI97" i="18"/>
  <c r="AH97" i="18"/>
  <c r="AG97" i="18"/>
  <c r="AF97" i="18"/>
  <c r="AE97" i="18"/>
  <c r="AD97" i="18"/>
  <c r="AC97" i="18"/>
  <c r="A97" i="18"/>
  <c r="AP96" i="18"/>
  <c r="AO96" i="18"/>
  <c r="AN96" i="18"/>
  <c r="AM96" i="18"/>
  <c r="AL96" i="18"/>
  <c r="AK96" i="18"/>
  <c r="AJ96" i="18"/>
  <c r="AI96" i="18"/>
  <c r="AH96" i="18"/>
  <c r="AG96" i="18"/>
  <c r="AF96" i="18"/>
  <c r="AE96" i="18"/>
  <c r="AD96" i="18"/>
  <c r="AC96" i="18"/>
  <c r="A96" i="18"/>
  <c r="AP95" i="18"/>
  <c r="AO95" i="18"/>
  <c r="AN95" i="18"/>
  <c r="AM95" i="18"/>
  <c r="AL95" i="18"/>
  <c r="AK95" i="18"/>
  <c r="AJ95" i="18"/>
  <c r="AI95" i="18"/>
  <c r="AH95" i="18"/>
  <c r="AG95" i="18"/>
  <c r="AF95" i="18"/>
  <c r="AE95" i="18"/>
  <c r="AD95" i="18"/>
  <c r="AC95" i="18"/>
  <c r="A95" i="18"/>
  <c r="AP94" i="18"/>
  <c r="AO94" i="18"/>
  <c r="AN94" i="18"/>
  <c r="AM94" i="18"/>
  <c r="AL94" i="18"/>
  <c r="AK94" i="18"/>
  <c r="AJ94" i="18"/>
  <c r="AI94" i="18"/>
  <c r="AH94" i="18"/>
  <c r="AG94" i="18"/>
  <c r="AF94" i="18"/>
  <c r="AE94" i="18"/>
  <c r="AD94" i="18"/>
  <c r="AC94" i="18"/>
  <c r="A94" i="18"/>
  <c r="AP93" i="18"/>
  <c r="AO93" i="18"/>
  <c r="AN93" i="18"/>
  <c r="AM93" i="18"/>
  <c r="AL93" i="18"/>
  <c r="AK93" i="18"/>
  <c r="AJ93" i="18"/>
  <c r="AI93" i="18"/>
  <c r="AH93" i="18"/>
  <c r="AG93" i="18"/>
  <c r="AF93" i="18"/>
  <c r="AE93" i="18"/>
  <c r="AD93" i="18"/>
  <c r="AC93" i="18"/>
  <c r="A93" i="18"/>
  <c r="AP92" i="18"/>
  <c r="AO92" i="18"/>
  <c r="AN92" i="18"/>
  <c r="AM92" i="18"/>
  <c r="AL92" i="18"/>
  <c r="AK92" i="18"/>
  <c r="AJ92" i="18"/>
  <c r="AI92" i="18"/>
  <c r="AH92" i="18"/>
  <c r="AG92" i="18"/>
  <c r="AF92" i="18"/>
  <c r="AE92" i="18"/>
  <c r="AD92" i="18"/>
  <c r="AC92" i="18"/>
  <c r="A92" i="18"/>
  <c r="AP91" i="18"/>
  <c r="AO91" i="18"/>
  <c r="AN91" i="18"/>
  <c r="AM91" i="18"/>
  <c r="AL91" i="18"/>
  <c r="AK91" i="18"/>
  <c r="AJ91" i="18"/>
  <c r="AI91" i="18"/>
  <c r="AH91" i="18"/>
  <c r="AG91" i="18"/>
  <c r="AF91" i="18"/>
  <c r="AE91" i="18"/>
  <c r="AD91" i="18"/>
  <c r="AC91" i="18"/>
  <c r="A91" i="18"/>
  <c r="AP90" i="18"/>
  <c r="AO90" i="18"/>
  <c r="AN90" i="18"/>
  <c r="AM90" i="18"/>
  <c r="AL90" i="18"/>
  <c r="AK90" i="18"/>
  <c r="AJ90" i="18"/>
  <c r="AI90" i="18"/>
  <c r="AH90" i="18"/>
  <c r="AG90" i="18"/>
  <c r="AF90" i="18"/>
  <c r="AE90" i="18"/>
  <c r="AD90" i="18"/>
  <c r="AC90" i="18"/>
  <c r="A90" i="18"/>
  <c r="AP89" i="18"/>
  <c r="AO89" i="18"/>
  <c r="AN89" i="18"/>
  <c r="AM89" i="18"/>
  <c r="AL89" i="18"/>
  <c r="AK89" i="18"/>
  <c r="AJ89" i="18"/>
  <c r="AI89" i="18"/>
  <c r="AH89" i="18"/>
  <c r="AG89" i="18"/>
  <c r="AF89" i="18"/>
  <c r="AE89" i="18"/>
  <c r="AD89" i="18"/>
  <c r="AC89" i="18"/>
  <c r="A89" i="18"/>
  <c r="AP88" i="18"/>
  <c r="AO88" i="18"/>
  <c r="AN88" i="18"/>
  <c r="AM88" i="18"/>
  <c r="AL88" i="18"/>
  <c r="AK88" i="18"/>
  <c r="AJ88" i="18"/>
  <c r="AI88" i="18"/>
  <c r="AH88" i="18"/>
  <c r="AG88" i="18"/>
  <c r="AF88" i="18"/>
  <c r="AE88" i="18"/>
  <c r="AD88" i="18"/>
  <c r="AC88" i="18"/>
  <c r="A88" i="18"/>
  <c r="AP87" i="18"/>
  <c r="AO87" i="18"/>
  <c r="AN87" i="18"/>
  <c r="AM87" i="18"/>
  <c r="AL87" i="18"/>
  <c r="AK87" i="18"/>
  <c r="AJ87" i="18"/>
  <c r="AI87" i="18"/>
  <c r="AH87" i="18"/>
  <c r="AG87" i="18"/>
  <c r="AF87" i="18"/>
  <c r="AE87" i="18"/>
  <c r="AD87" i="18"/>
  <c r="AC87" i="18"/>
  <c r="A87" i="18"/>
  <c r="AP86" i="18"/>
  <c r="AO86" i="18"/>
  <c r="AN86" i="18"/>
  <c r="AM86" i="18"/>
  <c r="AL86" i="18"/>
  <c r="AK86" i="18"/>
  <c r="AJ86" i="18"/>
  <c r="AI86" i="18"/>
  <c r="AH86" i="18"/>
  <c r="AG86" i="18"/>
  <c r="AF86" i="18"/>
  <c r="AE86" i="18"/>
  <c r="AD86" i="18"/>
  <c r="AC86" i="18"/>
  <c r="A86" i="18"/>
  <c r="AP85" i="18"/>
  <c r="AO85" i="18"/>
  <c r="AN85" i="18"/>
  <c r="AM85" i="18"/>
  <c r="AL85" i="18"/>
  <c r="AK85" i="18"/>
  <c r="AJ85" i="18"/>
  <c r="AI85" i="18"/>
  <c r="AH85" i="18"/>
  <c r="AG85" i="18"/>
  <c r="AF85" i="18"/>
  <c r="AE85" i="18"/>
  <c r="AD85" i="18"/>
  <c r="AC85" i="18"/>
  <c r="A85" i="18"/>
  <c r="AP84" i="18"/>
  <c r="AO84" i="18"/>
  <c r="AN84" i="18"/>
  <c r="AM84" i="18"/>
  <c r="AL84" i="18"/>
  <c r="AK84" i="18"/>
  <c r="AJ84" i="18"/>
  <c r="AI84" i="18"/>
  <c r="AH84" i="18"/>
  <c r="AG84" i="18"/>
  <c r="AF84" i="18"/>
  <c r="AE84" i="18"/>
  <c r="AD84" i="18"/>
  <c r="AC84" i="18"/>
  <c r="A84" i="18"/>
  <c r="AP83" i="18"/>
  <c r="AO83" i="18"/>
  <c r="AN83" i="18"/>
  <c r="AM83" i="18"/>
  <c r="AL83" i="18"/>
  <c r="AK83" i="18"/>
  <c r="AJ83" i="18"/>
  <c r="AI83" i="18"/>
  <c r="AH83" i="18"/>
  <c r="AG83" i="18"/>
  <c r="AF83" i="18"/>
  <c r="AE83" i="18"/>
  <c r="AD83" i="18"/>
  <c r="AC83" i="18"/>
  <c r="A83" i="18"/>
  <c r="AP82" i="18"/>
  <c r="AO82" i="18"/>
  <c r="AN82" i="18"/>
  <c r="AM82" i="18"/>
  <c r="AL82" i="18"/>
  <c r="AK82" i="18"/>
  <c r="AJ82" i="18"/>
  <c r="AI82" i="18"/>
  <c r="AH82" i="18"/>
  <c r="AG82" i="18"/>
  <c r="AF82" i="18"/>
  <c r="AE82" i="18"/>
  <c r="AD82" i="18"/>
  <c r="AC82" i="18"/>
  <c r="A82" i="18"/>
  <c r="AP81" i="18"/>
  <c r="AO81" i="18"/>
  <c r="AN81" i="18"/>
  <c r="AM81" i="18"/>
  <c r="AL81" i="18"/>
  <c r="AK81" i="18"/>
  <c r="AJ81" i="18"/>
  <c r="AI81" i="18"/>
  <c r="AH81" i="18"/>
  <c r="AG81" i="18"/>
  <c r="AF81" i="18"/>
  <c r="AE81" i="18"/>
  <c r="AD81" i="18"/>
  <c r="AC81" i="18"/>
  <c r="A81" i="18"/>
  <c r="AP80" i="18"/>
  <c r="AO80" i="18"/>
  <c r="AN80" i="18"/>
  <c r="AM80" i="18"/>
  <c r="AL80" i="18"/>
  <c r="AK80" i="18"/>
  <c r="AJ80" i="18"/>
  <c r="AI80" i="18"/>
  <c r="AH80" i="18"/>
  <c r="AG80" i="18"/>
  <c r="AF80" i="18"/>
  <c r="AE80" i="18"/>
  <c r="AD80" i="18"/>
  <c r="AC80" i="18"/>
  <c r="A80" i="18"/>
  <c r="AP79" i="18"/>
  <c r="AO79" i="18"/>
  <c r="AN79" i="18"/>
  <c r="AM79" i="18"/>
  <c r="AL79" i="18"/>
  <c r="AK79" i="18"/>
  <c r="AJ79" i="18"/>
  <c r="AI79" i="18"/>
  <c r="AH79" i="18"/>
  <c r="AG79" i="18"/>
  <c r="AF79" i="18"/>
  <c r="AE79" i="18"/>
  <c r="AD79" i="18"/>
  <c r="AC79" i="18"/>
  <c r="A79" i="18"/>
  <c r="AP78" i="18"/>
  <c r="AO78" i="18"/>
  <c r="AN78" i="18"/>
  <c r="AM78" i="18"/>
  <c r="AL78" i="18"/>
  <c r="AK78" i="18"/>
  <c r="AJ78" i="18"/>
  <c r="AI78" i="18"/>
  <c r="AH78" i="18"/>
  <c r="AG78" i="18"/>
  <c r="AF78" i="18"/>
  <c r="AE78" i="18"/>
  <c r="AD78" i="18"/>
  <c r="AC78" i="18"/>
  <c r="A78" i="18"/>
  <c r="AP77" i="18"/>
  <c r="AO77" i="18"/>
  <c r="AN77" i="18"/>
  <c r="AM77" i="18"/>
  <c r="AL77" i="18"/>
  <c r="AK77" i="18"/>
  <c r="AJ77" i="18"/>
  <c r="AI77" i="18"/>
  <c r="AH77" i="18"/>
  <c r="AG77" i="18"/>
  <c r="AF77" i="18"/>
  <c r="AE77" i="18"/>
  <c r="AD77" i="18"/>
  <c r="AC77" i="18"/>
  <c r="A77" i="18"/>
  <c r="AP76" i="18"/>
  <c r="AO76" i="18"/>
  <c r="AN76" i="18"/>
  <c r="AM76" i="18"/>
  <c r="AL76" i="18"/>
  <c r="AK76" i="18"/>
  <c r="AJ76" i="18"/>
  <c r="AI76" i="18"/>
  <c r="AH76" i="18"/>
  <c r="AG76" i="18"/>
  <c r="AF76" i="18"/>
  <c r="AE76" i="18"/>
  <c r="AD76" i="18"/>
  <c r="AC76" i="18"/>
  <c r="A76" i="18"/>
  <c r="AP75" i="18"/>
  <c r="AO75" i="18"/>
  <c r="AN75" i="18"/>
  <c r="AM75" i="18"/>
  <c r="AL75" i="18"/>
  <c r="AK75" i="18"/>
  <c r="AJ75" i="18"/>
  <c r="AI75" i="18"/>
  <c r="AH75" i="18"/>
  <c r="AG75" i="18"/>
  <c r="AF75" i="18"/>
  <c r="AE75" i="18"/>
  <c r="AD75" i="18"/>
  <c r="AC75" i="18"/>
  <c r="A75" i="18"/>
  <c r="AP74" i="18"/>
  <c r="AO74" i="18"/>
  <c r="AN74" i="18"/>
  <c r="AM74" i="18"/>
  <c r="AL74" i="18"/>
  <c r="AK74" i="18"/>
  <c r="AJ74" i="18"/>
  <c r="AI74" i="18"/>
  <c r="AH74" i="18"/>
  <c r="AG74" i="18"/>
  <c r="AF74" i="18"/>
  <c r="AE74" i="18"/>
  <c r="AD74" i="18"/>
  <c r="AC74" i="18"/>
  <c r="A74" i="18"/>
  <c r="AP73" i="18"/>
  <c r="AO73" i="18"/>
  <c r="AN73" i="18"/>
  <c r="AM73" i="18"/>
  <c r="AL73" i="18"/>
  <c r="AK73" i="18"/>
  <c r="AJ73" i="18"/>
  <c r="AI73" i="18"/>
  <c r="AH73" i="18"/>
  <c r="AG73" i="18"/>
  <c r="AF73" i="18"/>
  <c r="AE73" i="18"/>
  <c r="AD73" i="18"/>
  <c r="AC73" i="18"/>
  <c r="A73" i="18"/>
  <c r="AP72" i="18"/>
  <c r="AO72" i="18"/>
  <c r="AN72" i="18"/>
  <c r="AM72" i="18"/>
  <c r="AL72" i="18"/>
  <c r="AK72" i="18"/>
  <c r="AJ72" i="18"/>
  <c r="AI72" i="18"/>
  <c r="AH72" i="18"/>
  <c r="AG72" i="18"/>
  <c r="AF72" i="18"/>
  <c r="AE72" i="18"/>
  <c r="AD72" i="18"/>
  <c r="AC72" i="18"/>
  <c r="A72" i="18"/>
  <c r="AP71" i="18"/>
  <c r="AO71" i="18"/>
  <c r="AN71" i="18"/>
  <c r="AM71" i="18"/>
  <c r="AL71" i="18"/>
  <c r="AK71" i="18"/>
  <c r="AJ71" i="18"/>
  <c r="AI71" i="18"/>
  <c r="AH71" i="18"/>
  <c r="AG71" i="18"/>
  <c r="AF71" i="18"/>
  <c r="AE71" i="18"/>
  <c r="AD71" i="18"/>
  <c r="AC71" i="18"/>
  <c r="A71" i="18"/>
  <c r="AP70" i="18"/>
  <c r="AO70" i="18"/>
  <c r="AN70" i="18"/>
  <c r="AM70" i="18"/>
  <c r="AL70" i="18"/>
  <c r="AK70" i="18"/>
  <c r="AJ70" i="18"/>
  <c r="AI70" i="18"/>
  <c r="AH70" i="18"/>
  <c r="AG70" i="18"/>
  <c r="AF70" i="18"/>
  <c r="AE70" i="18"/>
  <c r="AD70" i="18"/>
  <c r="AC70" i="18"/>
  <c r="A70" i="18"/>
  <c r="AP69" i="18"/>
  <c r="AO69" i="18"/>
  <c r="AN69" i="18"/>
  <c r="AM69" i="18"/>
  <c r="AL69" i="18"/>
  <c r="AK69" i="18"/>
  <c r="AJ69" i="18"/>
  <c r="AI69" i="18"/>
  <c r="AH69" i="18"/>
  <c r="AG69" i="18"/>
  <c r="AF69" i="18"/>
  <c r="AE69" i="18"/>
  <c r="AD69" i="18"/>
  <c r="AC69" i="18"/>
  <c r="A69" i="18"/>
  <c r="AP68" i="18"/>
  <c r="AO68" i="18"/>
  <c r="AN68" i="18"/>
  <c r="AM68" i="18"/>
  <c r="AL68" i="18"/>
  <c r="AK68" i="18"/>
  <c r="AJ68" i="18"/>
  <c r="AI68" i="18"/>
  <c r="AH68" i="18"/>
  <c r="AG68" i="18"/>
  <c r="AF68" i="18"/>
  <c r="AE68" i="18"/>
  <c r="AD68" i="18"/>
  <c r="AC68" i="18"/>
  <c r="A68" i="18"/>
  <c r="AP67" i="18"/>
  <c r="AO67" i="18"/>
  <c r="AN67" i="18"/>
  <c r="AM67" i="18"/>
  <c r="AL67" i="18"/>
  <c r="AK67" i="18"/>
  <c r="AJ67" i="18"/>
  <c r="AI67" i="18"/>
  <c r="AH67" i="18"/>
  <c r="AG67" i="18"/>
  <c r="AF67" i="18"/>
  <c r="AE67" i="18"/>
  <c r="AD67" i="18"/>
  <c r="AC67" i="18"/>
  <c r="A67" i="18"/>
  <c r="AP66" i="18"/>
  <c r="AO66" i="18"/>
  <c r="AN66" i="18"/>
  <c r="AM66" i="18"/>
  <c r="AL66" i="18"/>
  <c r="AK66" i="18"/>
  <c r="AJ66" i="18"/>
  <c r="AI66" i="18"/>
  <c r="AH66" i="18"/>
  <c r="AG66" i="18"/>
  <c r="AF66" i="18"/>
  <c r="AE66" i="18"/>
  <c r="AD66" i="18"/>
  <c r="AC66" i="18"/>
  <c r="A66" i="18"/>
  <c r="AP65" i="18"/>
  <c r="AO65" i="18"/>
  <c r="AN65" i="18"/>
  <c r="AM65" i="18"/>
  <c r="AL65" i="18"/>
  <c r="AK65" i="18"/>
  <c r="AJ65" i="18"/>
  <c r="AI65" i="18"/>
  <c r="AH65" i="18"/>
  <c r="AG65" i="18"/>
  <c r="AF65" i="18"/>
  <c r="AE65" i="18"/>
  <c r="AD65" i="18"/>
  <c r="AC65" i="18"/>
  <c r="A65" i="18"/>
  <c r="AP64" i="18"/>
  <c r="AO64" i="18"/>
  <c r="AN64" i="18"/>
  <c r="AM64" i="18"/>
  <c r="AL64" i="18"/>
  <c r="AK64" i="18"/>
  <c r="AJ64" i="18"/>
  <c r="AI64" i="18"/>
  <c r="AH64" i="18"/>
  <c r="AG64" i="18"/>
  <c r="AF64" i="18"/>
  <c r="AE64" i="18"/>
  <c r="AD64" i="18"/>
  <c r="AC64" i="18"/>
  <c r="A64" i="18"/>
  <c r="AP63" i="18"/>
  <c r="AO63" i="18"/>
  <c r="AN63" i="18"/>
  <c r="AM63" i="18"/>
  <c r="AL63" i="18"/>
  <c r="AK63" i="18"/>
  <c r="AJ63" i="18"/>
  <c r="AI63" i="18"/>
  <c r="AH63" i="18"/>
  <c r="AG63" i="18"/>
  <c r="AF63" i="18"/>
  <c r="AE63" i="18"/>
  <c r="AD63" i="18"/>
  <c r="AC63" i="18"/>
  <c r="A63" i="18"/>
  <c r="AP62" i="18"/>
  <c r="AO62" i="18"/>
  <c r="AN62" i="18"/>
  <c r="AM62" i="18"/>
  <c r="AL62" i="18"/>
  <c r="AK62" i="18"/>
  <c r="AJ62" i="18"/>
  <c r="AI62" i="18"/>
  <c r="AH62" i="18"/>
  <c r="AG62" i="18"/>
  <c r="AF62" i="18"/>
  <c r="AE62" i="18"/>
  <c r="AD62" i="18"/>
  <c r="AC62" i="18"/>
  <c r="A62" i="18"/>
  <c r="AP61" i="18"/>
  <c r="AO61" i="18"/>
  <c r="AN61" i="18"/>
  <c r="AM61" i="18"/>
  <c r="AL61" i="18"/>
  <c r="AK61" i="18"/>
  <c r="AJ61" i="18"/>
  <c r="AI61" i="18"/>
  <c r="AH61" i="18"/>
  <c r="AG61" i="18"/>
  <c r="AF61" i="18"/>
  <c r="AE61" i="18"/>
  <c r="AD61" i="18"/>
  <c r="AC61" i="18"/>
  <c r="A61" i="18"/>
  <c r="AP60" i="18"/>
  <c r="AO60" i="18"/>
  <c r="AN60" i="18"/>
  <c r="AM60" i="18"/>
  <c r="AL60" i="18"/>
  <c r="AK60" i="18"/>
  <c r="AJ60" i="18"/>
  <c r="AI60" i="18"/>
  <c r="AH60" i="18"/>
  <c r="AG60" i="18"/>
  <c r="AF60" i="18"/>
  <c r="AE60" i="18"/>
  <c r="AD60" i="18"/>
  <c r="AC60" i="18"/>
  <c r="A60" i="18"/>
  <c r="AP59" i="18"/>
  <c r="AO59" i="18"/>
  <c r="AN59" i="18"/>
  <c r="AM59" i="18"/>
  <c r="AL59" i="18"/>
  <c r="AK59" i="18"/>
  <c r="AJ59" i="18"/>
  <c r="AI59" i="18"/>
  <c r="AH59" i="18"/>
  <c r="AG59" i="18"/>
  <c r="AF59" i="18"/>
  <c r="AE59" i="18"/>
  <c r="AD59" i="18"/>
  <c r="AC59" i="18"/>
  <c r="A59" i="18"/>
  <c r="AP58" i="18"/>
  <c r="AO58" i="18"/>
  <c r="AN58" i="18"/>
  <c r="AM58" i="18"/>
  <c r="AL58" i="18"/>
  <c r="AK58" i="18"/>
  <c r="AJ58" i="18"/>
  <c r="AI58" i="18"/>
  <c r="AH58" i="18"/>
  <c r="AG58" i="18"/>
  <c r="AF58" i="18"/>
  <c r="AE58" i="18"/>
  <c r="AD58" i="18"/>
  <c r="AC58" i="18"/>
  <c r="A58" i="18"/>
  <c r="AP57" i="18"/>
  <c r="AO57" i="18"/>
  <c r="AN57" i="18"/>
  <c r="AM57" i="18"/>
  <c r="AL57" i="18"/>
  <c r="AK57" i="18"/>
  <c r="AJ57" i="18"/>
  <c r="AI57" i="18"/>
  <c r="AH57" i="18"/>
  <c r="AG57" i="18"/>
  <c r="AF57" i="18"/>
  <c r="AE57" i="18"/>
  <c r="AD57" i="18"/>
  <c r="AC57" i="18"/>
  <c r="A57" i="18"/>
  <c r="AP56" i="18"/>
  <c r="AO56" i="18"/>
  <c r="AN56" i="18"/>
  <c r="AM56" i="18"/>
  <c r="AL56" i="18"/>
  <c r="AK56" i="18"/>
  <c r="AJ56" i="18"/>
  <c r="AI56" i="18"/>
  <c r="AH56" i="18"/>
  <c r="AG56" i="18"/>
  <c r="AF56" i="18"/>
  <c r="AE56" i="18"/>
  <c r="AD56" i="18"/>
  <c r="AC56" i="18"/>
  <c r="A56" i="18"/>
  <c r="AP55" i="18"/>
  <c r="AO55" i="18"/>
  <c r="AN55" i="18"/>
  <c r="AM55" i="18"/>
  <c r="AL55" i="18"/>
  <c r="AK55" i="18"/>
  <c r="AJ55" i="18"/>
  <c r="AI55" i="18"/>
  <c r="AH55" i="18"/>
  <c r="AG55" i="18"/>
  <c r="AF55" i="18"/>
  <c r="AE55" i="18"/>
  <c r="AD55" i="18"/>
  <c r="AC55" i="18"/>
  <c r="A55" i="18"/>
  <c r="AP54" i="18"/>
  <c r="AO54" i="18"/>
  <c r="AN54" i="18"/>
  <c r="AM54" i="18"/>
  <c r="AL54" i="18"/>
  <c r="AK54" i="18"/>
  <c r="AJ54" i="18"/>
  <c r="AI54" i="18"/>
  <c r="AH54" i="18"/>
  <c r="AG54" i="18"/>
  <c r="AF54" i="18"/>
  <c r="AE54" i="18"/>
  <c r="AD54" i="18"/>
  <c r="AC54" i="18"/>
  <c r="A54" i="18"/>
  <c r="AP53" i="18"/>
  <c r="AO53" i="18"/>
  <c r="AN53" i="18"/>
  <c r="AM53" i="18"/>
  <c r="AL53" i="18"/>
  <c r="AK53" i="18"/>
  <c r="AJ53" i="18"/>
  <c r="AI53" i="18"/>
  <c r="AH53" i="18"/>
  <c r="AG53" i="18"/>
  <c r="AF53" i="18"/>
  <c r="AE53" i="18"/>
  <c r="AD53" i="18"/>
  <c r="AC53" i="18"/>
  <c r="A53" i="18"/>
  <c r="AP52" i="18"/>
  <c r="AO52" i="18"/>
  <c r="AN52" i="18"/>
  <c r="AM52" i="18"/>
  <c r="AL52" i="18"/>
  <c r="AK52" i="18"/>
  <c r="AJ52" i="18"/>
  <c r="AI52" i="18"/>
  <c r="AH52" i="18"/>
  <c r="AG52" i="18"/>
  <c r="AF52" i="18"/>
  <c r="AE52" i="18"/>
  <c r="AD52" i="18"/>
  <c r="AC52" i="18"/>
  <c r="A52" i="18"/>
  <c r="AP51" i="18"/>
  <c r="AO51" i="18"/>
  <c r="AN51" i="18"/>
  <c r="AM51" i="18"/>
  <c r="AL51" i="18"/>
  <c r="AK51" i="18"/>
  <c r="AJ51" i="18"/>
  <c r="AI51" i="18"/>
  <c r="AH51" i="18"/>
  <c r="AG51" i="18"/>
  <c r="AF51" i="18"/>
  <c r="AE51" i="18"/>
  <c r="AD51" i="18"/>
  <c r="AC51" i="18"/>
  <c r="A51" i="18"/>
  <c r="AP50" i="18"/>
  <c r="AO50" i="18"/>
  <c r="AN50" i="18"/>
  <c r="AM50" i="18"/>
  <c r="AL50" i="18"/>
  <c r="AK50" i="18"/>
  <c r="AJ50" i="18"/>
  <c r="AI50" i="18"/>
  <c r="AH50" i="18"/>
  <c r="AG50" i="18"/>
  <c r="AF50" i="18"/>
  <c r="AE50" i="18"/>
  <c r="AD50" i="18"/>
  <c r="AC50" i="18"/>
  <c r="A50" i="18"/>
  <c r="AP49" i="18"/>
  <c r="AO49" i="18"/>
  <c r="AN49" i="18"/>
  <c r="AM49" i="18"/>
  <c r="AL49" i="18"/>
  <c r="AK49" i="18"/>
  <c r="AJ49" i="18"/>
  <c r="AI49" i="18"/>
  <c r="AH49" i="18"/>
  <c r="AG49" i="18"/>
  <c r="AF49" i="18"/>
  <c r="AE49" i="18"/>
  <c r="AD49" i="18"/>
  <c r="AC49" i="18"/>
  <c r="A49" i="18"/>
  <c r="AP48" i="18"/>
  <c r="AO48" i="18"/>
  <c r="AN48" i="18"/>
  <c r="AM48" i="18"/>
  <c r="AL48" i="18"/>
  <c r="AK48" i="18"/>
  <c r="AJ48" i="18"/>
  <c r="AI48" i="18"/>
  <c r="AH48" i="18"/>
  <c r="AG48" i="18"/>
  <c r="AF48" i="18"/>
  <c r="AE48" i="18"/>
  <c r="AD48" i="18"/>
  <c r="AC48" i="18"/>
  <c r="A48" i="18"/>
  <c r="AP47" i="18"/>
  <c r="AO47" i="18"/>
  <c r="AN47" i="18"/>
  <c r="AM47" i="18"/>
  <c r="AL47" i="18"/>
  <c r="AK47" i="18"/>
  <c r="AJ47" i="18"/>
  <c r="AI47" i="18"/>
  <c r="AH47" i="18"/>
  <c r="AG47" i="18"/>
  <c r="AF47" i="18"/>
  <c r="AE47" i="18"/>
  <c r="AD47" i="18"/>
  <c r="AC47" i="18"/>
  <c r="A47" i="18"/>
  <c r="AP46" i="18"/>
  <c r="AO46" i="18"/>
  <c r="AN46" i="18"/>
  <c r="AM46" i="18"/>
  <c r="AL46" i="18"/>
  <c r="AK46" i="18"/>
  <c r="AJ46" i="18"/>
  <c r="AI46" i="18"/>
  <c r="AH46" i="18"/>
  <c r="AG46" i="18"/>
  <c r="AF46" i="18"/>
  <c r="AE46" i="18"/>
  <c r="AD46" i="18"/>
  <c r="AC46" i="18"/>
  <c r="A46" i="18"/>
  <c r="AP45" i="18"/>
  <c r="AO45" i="18"/>
  <c r="AN45" i="18"/>
  <c r="AM45" i="18"/>
  <c r="AL45" i="18"/>
  <c r="AK45" i="18"/>
  <c r="AJ45" i="18"/>
  <c r="AI45" i="18"/>
  <c r="AH45" i="18"/>
  <c r="AG45" i="18"/>
  <c r="AF45" i="18"/>
  <c r="AE45" i="18"/>
  <c r="AD45" i="18"/>
  <c r="AC45" i="18"/>
  <c r="A45" i="18"/>
  <c r="AP44" i="18"/>
  <c r="AO44" i="18"/>
  <c r="AN44" i="18"/>
  <c r="AM44" i="18"/>
  <c r="AL44" i="18"/>
  <c r="AK44" i="18"/>
  <c r="AJ44" i="18"/>
  <c r="AI44" i="18"/>
  <c r="AH44" i="18"/>
  <c r="AG44" i="18"/>
  <c r="AF44" i="18"/>
  <c r="AE44" i="18"/>
  <c r="AD44" i="18"/>
  <c r="AC44" i="18"/>
  <c r="A44" i="18"/>
  <c r="AP43" i="18"/>
  <c r="AO43" i="18"/>
  <c r="AN43" i="18"/>
  <c r="AM43" i="18"/>
  <c r="AL43" i="18"/>
  <c r="AK43" i="18"/>
  <c r="AJ43" i="18"/>
  <c r="AI43" i="18"/>
  <c r="AH43" i="18"/>
  <c r="AG43" i="18"/>
  <c r="AF43" i="18"/>
  <c r="AE43" i="18"/>
  <c r="AD43" i="18"/>
  <c r="AC43" i="18"/>
  <c r="A43" i="18"/>
  <c r="AP42" i="18"/>
  <c r="AO42" i="18"/>
  <c r="AN42" i="18"/>
  <c r="AM42" i="18"/>
  <c r="AL42" i="18"/>
  <c r="AK42" i="18"/>
  <c r="AJ42" i="18"/>
  <c r="AI42" i="18"/>
  <c r="AH42" i="18"/>
  <c r="AG42" i="18"/>
  <c r="AF42" i="18"/>
  <c r="AE42" i="18"/>
  <c r="AD42" i="18"/>
  <c r="AC42" i="18"/>
  <c r="A42" i="18"/>
  <c r="AP41" i="18"/>
  <c r="AO41" i="18"/>
  <c r="AN41" i="18"/>
  <c r="AM41" i="18"/>
  <c r="AL41" i="18"/>
  <c r="AK41" i="18"/>
  <c r="AJ41" i="18"/>
  <c r="AI41" i="18"/>
  <c r="AH41" i="18"/>
  <c r="AG41" i="18"/>
  <c r="AF41" i="18"/>
  <c r="AE41" i="18"/>
  <c r="AD41" i="18"/>
  <c r="AC41" i="18"/>
  <c r="A41" i="18"/>
  <c r="AP40" i="18"/>
  <c r="AO40" i="18"/>
  <c r="AN40" i="18"/>
  <c r="AM40" i="18"/>
  <c r="AL40" i="18"/>
  <c r="AK40" i="18"/>
  <c r="AJ40" i="18"/>
  <c r="AI40" i="18"/>
  <c r="AH40" i="18"/>
  <c r="AG40" i="18"/>
  <c r="AF40" i="18"/>
  <c r="AE40" i="18"/>
  <c r="AD40" i="18"/>
  <c r="AC40" i="18"/>
  <c r="A40" i="18"/>
  <c r="AP39" i="18"/>
  <c r="AO39" i="18"/>
  <c r="AN39" i="18"/>
  <c r="AM39" i="18"/>
  <c r="AL39" i="18"/>
  <c r="AK39" i="18"/>
  <c r="AJ39" i="18"/>
  <c r="AI39" i="18"/>
  <c r="AH39" i="18"/>
  <c r="AG39" i="18"/>
  <c r="AF39" i="18"/>
  <c r="AE39" i="18"/>
  <c r="AD39" i="18"/>
  <c r="AC39" i="18"/>
  <c r="A39" i="18"/>
  <c r="AP38" i="18"/>
  <c r="AO38" i="18"/>
  <c r="AN38" i="18"/>
  <c r="AM38" i="18"/>
  <c r="AL38" i="18"/>
  <c r="AK38" i="18"/>
  <c r="AJ38" i="18"/>
  <c r="AI38" i="18"/>
  <c r="AH38" i="18"/>
  <c r="AG38" i="18"/>
  <c r="AF38" i="18"/>
  <c r="AE38" i="18"/>
  <c r="AD38" i="18"/>
  <c r="AC38" i="18"/>
  <c r="A38" i="18"/>
  <c r="AP37" i="18"/>
  <c r="AO37" i="18"/>
  <c r="AN37" i="18"/>
  <c r="AM37" i="18"/>
  <c r="AL37" i="18"/>
  <c r="AK37" i="18"/>
  <c r="AJ37" i="18"/>
  <c r="AI37" i="18"/>
  <c r="AH37" i="18"/>
  <c r="AG37" i="18"/>
  <c r="AF37" i="18"/>
  <c r="AE37" i="18"/>
  <c r="AD37" i="18"/>
  <c r="AC37" i="18"/>
  <c r="A37" i="18"/>
  <c r="AP36" i="18"/>
  <c r="AO36" i="18"/>
  <c r="AN36" i="18"/>
  <c r="AM36" i="18"/>
  <c r="AL36" i="18"/>
  <c r="AK36" i="18"/>
  <c r="AJ36" i="18"/>
  <c r="AI36" i="18"/>
  <c r="AH36" i="18"/>
  <c r="AG36" i="18"/>
  <c r="AF36" i="18"/>
  <c r="AE36" i="18"/>
  <c r="AD36" i="18"/>
  <c r="AC36" i="18"/>
  <c r="A36" i="18"/>
  <c r="AP35" i="18"/>
  <c r="AO35" i="18"/>
  <c r="AN35" i="18"/>
  <c r="AM35" i="18"/>
  <c r="AL35" i="18"/>
  <c r="AK35" i="18"/>
  <c r="AJ35" i="18"/>
  <c r="AI35" i="18"/>
  <c r="AH35" i="18"/>
  <c r="AG35" i="18"/>
  <c r="AF35" i="18"/>
  <c r="AE35" i="18"/>
  <c r="AD35" i="18"/>
  <c r="AC35" i="18"/>
  <c r="A35" i="18"/>
  <c r="AP34" i="18"/>
  <c r="AO34" i="18"/>
  <c r="AN34" i="18"/>
  <c r="AM34" i="18"/>
  <c r="AL34" i="18"/>
  <c r="AK34" i="18"/>
  <c r="AJ34" i="18"/>
  <c r="AI34" i="18"/>
  <c r="AH34" i="18"/>
  <c r="AG34" i="18"/>
  <c r="AF34" i="18"/>
  <c r="AE34" i="18"/>
  <c r="AD34" i="18"/>
  <c r="AC34" i="18"/>
  <c r="A34" i="18"/>
  <c r="AP33" i="18"/>
  <c r="AO33" i="18"/>
  <c r="AN33" i="18"/>
  <c r="AM33" i="18"/>
  <c r="AL33" i="18"/>
  <c r="AK33" i="18"/>
  <c r="AJ33" i="18"/>
  <c r="AI33" i="18"/>
  <c r="AH33" i="18"/>
  <c r="AG33" i="18"/>
  <c r="AF33" i="18"/>
  <c r="AE33" i="18"/>
  <c r="AD33" i="18"/>
  <c r="AC33" i="18"/>
  <c r="A33" i="18"/>
  <c r="AP32" i="18"/>
  <c r="AO32" i="18"/>
  <c r="AN32" i="18"/>
  <c r="AM32" i="18"/>
  <c r="AL32" i="18"/>
  <c r="AK32" i="18"/>
  <c r="AJ32" i="18"/>
  <c r="AI32" i="18"/>
  <c r="AH32" i="18"/>
  <c r="AG32" i="18"/>
  <c r="AF32" i="18"/>
  <c r="AE32" i="18"/>
  <c r="AD32" i="18"/>
  <c r="AC32" i="18"/>
  <c r="A32" i="18"/>
  <c r="AP31" i="18"/>
  <c r="AO31" i="18"/>
  <c r="AN31" i="18"/>
  <c r="AM31" i="18"/>
  <c r="AL31" i="18"/>
  <c r="AK31" i="18"/>
  <c r="AJ31" i="18"/>
  <c r="AI31" i="18"/>
  <c r="AH31" i="18"/>
  <c r="AG31" i="18"/>
  <c r="AF31" i="18"/>
  <c r="AE31" i="18"/>
  <c r="AD31" i="18"/>
  <c r="AC31" i="18"/>
  <c r="A31" i="18"/>
  <c r="AP30" i="18"/>
  <c r="AO30" i="18"/>
  <c r="AN30" i="18"/>
  <c r="AM30" i="18"/>
  <c r="AL30" i="18"/>
  <c r="AK30" i="18"/>
  <c r="AJ30" i="18"/>
  <c r="AI30" i="18"/>
  <c r="AH30" i="18"/>
  <c r="AG30" i="18"/>
  <c r="AF30" i="18"/>
  <c r="AE30" i="18"/>
  <c r="AD30" i="18"/>
  <c r="AC30" i="18"/>
  <c r="A30" i="18"/>
  <c r="AP29" i="18"/>
  <c r="AO29" i="18"/>
  <c r="AN29" i="18"/>
  <c r="AM29" i="18"/>
  <c r="AL29" i="18"/>
  <c r="AK29" i="18"/>
  <c r="AJ29" i="18"/>
  <c r="AI29" i="18"/>
  <c r="AH29" i="18"/>
  <c r="AG29" i="18"/>
  <c r="AF29" i="18"/>
  <c r="AE29" i="18"/>
  <c r="AD29" i="18"/>
  <c r="AC29" i="18"/>
  <c r="A29" i="18"/>
  <c r="AP28" i="18"/>
  <c r="AO28" i="18"/>
  <c r="AN28" i="18"/>
  <c r="AM28" i="18"/>
  <c r="AL28" i="18"/>
  <c r="AK28" i="18"/>
  <c r="AJ28" i="18"/>
  <c r="AI28" i="18"/>
  <c r="AH28" i="18"/>
  <c r="AG28" i="18"/>
  <c r="AF28" i="18"/>
  <c r="AE28" i="18"/>
  <c r="AD28" i="18"/>
  <c r="AC28" i="18"/>
  <c r="AP27" i="18"/>
  <c r="AO27" i="18"/>
  <c r="AN27" i="18"/>
  <c r="AM27" i="18"/>
  <c r="AL27" i="18"/>
  <c r="AK27" i="18"/>
  <c r="AJ27" i="18"/>
  <c r="AI27" i="18"/>
  <c r="AH27" i="18"/>
  <c r="AG27" i="18"/>
  <c r="AF27" i="18"/>
  <c r="AE27" i="18"/>
  <c r="AD27" i="18"/>
  <c r="AC27" i="18"/>
  <c r="AP26" i="18"/>
  <c r="AO26" i="18"/>
  <c r="AN26" i="18"/>
  <c r="AM26" i="18"/>
  <c r="AL26" i="18"/>
  <c r="AK26" i="18"/>
  <c r="AJ26" i="18"/>
  <c r="AI26" i="18"/>
  <c r="AH26" i="18"/>
  <c r="AG26" i="18"/>
  <c r="AF26" i="18"/>
  <c r="AE26" i="18"/>
  <c r="AD26" i="18"/>
  <c r="AC26" i="18"/>
  <c r="AP25" i="18"/>
  <c r="AO25" i="18"/>
  <c r="AN25" i="18"/>
  <c r="AM25" i="18"/>
  <c r="AL25" i="18"/>
  <c r="AK25" i="18"/>
  <c r="AJ25" i="18"/>
  <c r="AI25" i="18"/>
  <c r="AH25" i="18"/>
  <c r="AG25" i="18"/>
  <c r="AF25" i="18"/>
  <c r="AE25" i="18"/>
  <c r="AD25" i="18"/>
  <c r="AC25" i="18"/>
  <c r="AP24" i="18"/>
  <c r="AO24" i="18"/>
  <c r="AN24" i="18"/>
  <c r="AM24" i="18"/>
  <c r="AL24" i="18"/>
  <c r="AK24" i="18"/>
  <c r="AJ24" i="18"/>
  <c r="AI24" i="18"/>
  <c r="AH24" i="18"/>
  <c r="AG24" i="18"/>
  <c r="AF24" i="18"/>
  <c r="AE24" i="18"/>
  <c r="AD24" i="18"/>
  <c r="AC24" i="18"/>
  <c r="AP23" i="18"/>
  <c r="AO23" i="18"/>
  <c r="AN23" i="18"/>
  <c r="AM23" i="18"/>
  <c r="AL23" i="18"/>
  <c r="AK23" i="18"/>
  <c r="AJ23" i="18"/>
  <c r="AI23" i="18"/>
  <c r="AH23" i="18"/>
  <c r="AG23" i="18"/>
  <c r="AF23" i="18"/>
  <c r="AE23" i="18"/>
  <c r="AD23" i="18"/>
  <c r="AC23" i="18"/>
  <c r="AP22" i="18"/>
  <c r="AO22" i="18"/>
  <c r="AN22" i="18"/>
  <c r="AM22" i="18"/>
  <c r="AL22" i="18"/>
  <c r="AK22" i="18"/>
  <c r="AJ22" i="18"/>
  <c r="AI22" i="18"/>
  <c r="AH22" i="18"/>
  <c r="AG22" i="18"/>
  <c r="AF22" i="18"/>
  <c r="AE22" i="18"/>
  <c r="AD22" i="18"/>
  <c r="AC22" i="18"/>
  <c r="AP21" i="18"/>
  <c r="AO21" i="18"/>
  <c r="AN21" i="18"/>
  <c r="AM21" i="18"/>
  <c r="AL21" i="18"/>
  <c r="AK21" i="18"/>
  <c r="AJ21" i="18"/>
  <c r="AI21" i="18"/>
  <c r="AH21" i="18"/>
  <c r="AG21" i="18"/>
  <c r="AF21" i="18"/>
  <c r="AE21" i="18"/>
  <c r="AD21" i="18"/>
  <c r="AC21" i="18"/>
  <c r="AP20" i="18"/>
  <c r="AO20" i="18"/>
  <c r="AN20" i="18"/>
  <c r="AM20" i="18"/>
  <c r="AL20" i="18"/>
  <c r="AK20" i="18"/>
  <c r="AJ20" i="18"/>
  <c r="AI20" i="18"/>
  <c r="AH20" i="18"/>
  <c r="AG20" i="18"/>
  <c r="AF20" i="18"/>
  <c r="AE20" i="18"/>
  <c r="AD20" i="18"/>
  <c r="AC20" i="18"/>
  <c r="AP19" i="18"/>
  <c r="AO19" i="18"/>
  <c r="AN19" i="18"/>
  <c r="AM19" i="18"/>
  <c r="AL19" i="18"/>
  <c r="AK19" i="18"/>
  <c r="AJ19" i="18"/>
  <c r="AI19" i="18"/>
  <c r="AH19" i="18"/>
  <c r="AG19" i="18"/>
  <c r="AF19" i="18"/>
  <c r="AE19" i="18"/>
  <c r="AD19" i="18"/>
  <c r="AC19" i="18"/>
  <c r="AP18" i="18"/>
  <c r="AO18" i="18"/>
  <c r="AN18" i="18"/>
  <c r="AM18" i="18"/>
  <c r="AL18" i="18"/>
  <c r="AK18" i="18"/>
  <c r="AJ18" i="18"/>
  <c r="AI18" i="18"/>
  <c r="AH18" i="18"/>
  <c r="AG18" i="18"/>
  <c r="AF18" i="18"/>
  <c r="AE18" i="18"/>
  <c r="AD18" i="18"/>
  <c r="AC18" i="18"/>
  <c r="AP17" i="18"/>
  <c r="AO17" i="18"/>
  <c r="AN17" i="18"/>
  <c r="AM17" i="18"/>
  <c r="AL17" i="18"/>
  <c r="AK17" i="18"/>
  <c r="AJ17" i="18"/>
  <c r="AI17" i="18"/>
  <c r="AH17" i="18"/>
  <c r="AG17" i="18"/>
  <c r="AF17" i="18"/>
  <c r="AE17" i="18"/>
  <c r="AD17" i="18"/>
  <c r="AC17" i="18"/>
  <c r="AP16" i="18"/>
  <c r="AO16" i="18"/>
  <c r="AN16" i="18"/>
  <c r="AM16" i="18"/>
  <c r="AL16" i="18"/>
  <c r="AK16" i="18"/>
  <c r="AJ16" i="18"/>
  <c r="AI16" i="18"/>
  <c r="AH16" i="18"/>
  <c r="AG16" i="18"/>
  <c r="AF16" i="18"/>
  <c r="AE16" i="18"/>
  <c r="AD16" i="18"/>
  <c r="AC16" i="18"/>
  <c r="AP15" i="18"/>
  <c r="AO15" i="18"/>
  <c r="AN15" i="18"/>
  <c r="AM15" i="18"/>
  <c r="AL15" i="18"/>
  <c r="AK15" i="18"/>
  <c r="AJ15" i="18"/>
  <c r="AI15" i="18"/>
  <c r="AH15" i="18"/>
  <c r="AG15" i="18"/>
  <c r="AF15" i="18"/>
  <c r="AE15" i="18"/>
  <c r="AD15" i="18"/>
  <c r="AC15" i="18"/>
  <c r="AP14" i="18"/>
  <c r="AO14" i="18"/>
  <c r="AN14" i="18"/>
  <c r="AM14" i="18"/>
  <c r="AL14" i="18"/>
  <c r="AK14" i="18"/>
  <c r="AJ14" i="18"/>
  <c r="AI14" i="18"/>
  <c r="AH14" i="18"/>
  <c r="AG14" i="18"/>
  <c r="AF14" i="18"/>
  <c r="AE14" i="18"/>
  <c r="AD14" i="18"/>
  <c r="AC14" i="18"/>
  <c r="AP13" i="18"/>
  <c r="AO13" i="18"/>
  <c r="AN13" i="18"/>
  <c r="AM13" i="18"/>
  <c r="AL13" i="18"/>
  <c r="AK13" i="18"/>
  <c r="AJ13" i="18"/>
  <c r="AI13" i="18"/>
  <c r="AH13" i="18"/>
  <c r="AG13" i="18"/>
  <c r="AF13" i="18"/>
  <c r="AE13" i="18"/>
  <c r="AD13" i="18"/>
  <c r="AC13" i="18"/>
  <c r="AP12" i="18"/>
  <c r="AO12" i="18"/>
  <c r="AN12" i="18"/>
  <c r="AM12" i="18"/>
  <c r="AL12" i="18"/>
  <c r="AK12" i="18"/>
  <c r="AJ12" i="18"/>
  <c r="AI12" i="18"/>
  <c r="AH12" i="18"/>
  <c r="AG12" i="18"/>
  <c r="AF12" i="18"/>
  <c r="AE12" i="18"/>
  <c r="AD12" i="18"/>
  <c r="AC12" i="18"/>
  <c r="AP11" i="18"/>
  <c r="AO11" i="18"/>
  <c r="AN11" i="18"/>
  <c r="AM11" i="18"/>
  <c r="AL11" i="18"/>
  <c r="AK11" i="18"/>
  <c r="AJ11" i="18"/>
  <c r="AI11" i="18"/>
  <c r="AH11" i="18"/>
  <c r="AG11" i="18"/>
  <c r="AF11" i="18"/>
  <c r="AE11" i="18"/>
  <c r="AD11" i="18"/>
  <c r="AC11" i="18"/>
  <c r="AP10" i="18"/>
  <c r="AO10" i="18"/>
  <c r="AN10" i="18"/>
  <c r="AM10" i="18"/>
  <c r="AL10" i="18"/>
  <c r="AK10" i="18"/>
  <c r="AJ10" i="18"/>
  <c r="AI10" i="18"/>
  <c r="AH10" i="18"/>
  <c r="AG10" i="18"/>
  <c r="AF10" i="18"/>
  <c r="AE10" i="18"/>
  <c r="AD10" i="18"/>
  <c r="AC10" i="18"/>
  <c r="AP9" i="18"/>
  <c r="AO9" i="18"/>
  <c r="AN9" i="18"/>
  <c r="AM9" i="18"/>
  <c r="AL9" i="18"/>
  <c r="AK9" i="18"/>
  <c r="AJ9" i="18"/>
  <c r="AI9" i="18"/>
  <c r="AH9" i="18"/>
  <c r="AG9" i="18"/>
  <c r="AF9" i="18"/>
  <c r="AE9" i="18"/>
  <c r="AD9" i="18"/>
  <c r="AC9" i="18"/>
  <c r="AP7" i="18"/>
  <c r="AO7" i="18"/>
  <c r="AN7" i="18"/>
  <c r="AM7" i="18"/>
  <c r="AL7" i="18"/>
  <c r="AK7" i="18"/>
  <c r="AJ7" i="18"/>
  <c r="AI7" i="18"/>
  <c r="AH7" i="18"/>
  <c r="AG7" i="18"/>
  <c r="AF7" i="18"/>
  <c r="AE7" i="18"/>
  <c r="AD7" i="18"/>
  <c r="AC7" i="18"/>
  <c r="AB7" i="18"/>
  <c r="AA7" i="18"/>
  <c r="Z7" i="18"/>
  <c r="Y7" i="18"/>
  <c r="X7" i="18"/>
  <c r="W7" i="18"/>
  <c r="V7" i="18"/>
  <c r="U7" i="18"/>
  <c r="T7" i="18"/>
  <c r="S7" i="18"/>
  <c r="R7" i="18"/>
  <c r="Q7" i="18"/>
  <c r="P7" i="18"/>
  <c r="O7" i="18"/>
  <c r="N7" i="18"/>
  <c r="M7" i="18"/>
  <c r="L7" i="18"/>
  <c r="K7" i="18"/>
  <c r="J7" i="18"/>
  <c r="I7" i="18"/>
  <c r="H7" i="18"/>
  <c r="G7" i="18"/>
  <c r="F7" i="18"/>
  <c r="E7" i="18"/>
  <c r="D7" i="18"/>
  <c r="C7" i="18"/>
  <c r="B7" i="18"/>
  <c r="A7" i="18"/>
</calcChain>
</file>

<file path=xl/sharedStrings.xml><?xml version="1.0" encoding="utf-8"?>
<sst xmlns="http://schemas.openxmlformats.org/spreadsheetml/2006/main" count="272" uniqueCount="179">
  <si>
    <t>郵便番号</t>
    <rPh sb="0" eb="4">
      <t>ユウビンバンゴウ</t>
    </rPh>
    <phoneticPr fontId="2"/>
  </si>
  <si>
    <t>保険者番号</t>
    <rPh sb="0" eb="3">
      <t>ホケンジャ</t>
    </rPh>
    <rPh sb="3" eb="5">
      <t>バンゴウ</t>
    </rPh>
    <phoneticPr fontId="2"/>
  </si>
  <si>
    <t>健康保険証の記号</t>
    <rPh sb="0" eb="2">
      <t>ケンコウ</t>
    </rPh>
    <rPh sb="2" eb="5">
      <t>ホケンショウ</t>
    </rPh>
    <rPh sb="6" eb="8">
      <t>キゴウ</t>
    </rPh>
    <phoneticPr fontId="2"/>
  </si>
  <si>
    <t>事業所名称</t>
    <rPh sb="0" eb="3">
      <t>ジギョウショ</t>
    </rPh>
    <rPh sb="3" eb="5">
      <t>メイショウ</t>
    </rPh>
    <phoneticPr fontId="2"/>
  </si>
  <si>
    <t>事業所郵便番号</t>
    <rPh sb="0" eb="3">
      <t>ジギョウショ</t>
    </rPh>
    <rPh sb="3" eb="7">
      <t>ユウビンバンゴウ</t>
    </rPh>
    <phoneticPr fontId="2"/>
  </si>
  <si>
    <t>健康保険証
番号</t>
    <rPh sb="0" eb="2">
      <t>ケンコウ</t>
    </rPh>
    <rPh sb="2" eb="5">
      <t>ホケンショウ</t>
    </rPh>
    <rPh sb="6" eb="8">
      <t>バンゴウ</t>
    </rPh>
    <phoneticPr fontId="2"/>
  </si>
  <si>
    <t>漢字氏名</t>
    <rPh sb="0" eb="2">
      <t>カンジ</t>
    </rPh>
    <rPh sb="2" eb="4">
      <t>シメイ</t>
    </rPh>
    <phoneticPr fontId="2"/>
  </si>
  <si>
    <t>性別</t>
    <rPh sb="0" eb="2">
      <t>セイベツ</t>
    </rPh>
    <phoneticPr fontId="2"/>
  </si>
  <si>
    <t>生年月日</t>
    <rPh sb="0" eb="2">
      <t>セイネン</t>
    </rPh>
    <rPh sb="2" eb="4">
      <t>ガッピ</t>
    </rPh>
    <phoneticPr fontId="2"/>
  </si>
  <si>
    <t>胃検査</t>
    <rPh sb="0" eb="1">
      <t>イ</t>
    </rPh>
    <rPh sb="1" eb="3">
      <t>ケンサ</t>
    </rPh>
    <phoneticPr fontId="2"/>
  </si>
  <si>
    <t>健診コース</t>
    <rPh sb="0" eb="2">
      <t>ケンシン</t>
    </rPh>
    <phoneticPr fontId="2"/>
  </si>
  <si>
    <t>第1
希望日</t>
    <rPh sb="0" eb="1">
      <t>ダイ</t>
    </rPh>
    <rPh sb="3" eb="6">
      <t>キボウビ</t>
    </rPh>
    <phoneticPr fontId="2"/>
  </si>
  <si>
    <t>第2
希望日</t>
    <rPh sb="0" eb="1">
      <t>ダイ</t>
    </rPh>
    <rPh sb="3" eb="6">
      <t>キボウビ</t>
    </rPh>
    <phoneticPr fontId="2"/>
  </si>
  <si>
    <t>子宮</t>
    <rPh sb="0" eb="2">
      <t>シキュウ</t>
    </rPh>
    <phoneticPr fontId="2"/>
  </si>
  <si>
    <t>乳がん</t>
    <rPh sb="0" eb="1">
      <t>ニュウ</t>
    </rPh>
    <phoneticPr fontId="2"/>
  </si>
  <si>
    <t>脳</t>
    <rPh sb="0" eb="1">
      <t>ノウ</t>
    </rPh>
    <phoneticPr fontId="2"/>
  </si>
  <si>
    <t>肺がん</t>
    <rPh sb="0" eb="1">
      <t>ハイ</t>
    </rPh>
    <phoneticPr fontId="2"/>
  </si>
  <si>
    <t>心臓</t>
    <rPh sb="0" eb="2">
      <t>シンゾウ</t>
    </rPh>
    <phoneticPr fontId="2"/>
  </si>
  <si>
    <t>備考</t>
    <rPh sb="0" eb="2">
      <t>ビコウ</t>
    </rPh>
    <phoneticPr fontId="2"/>
  </si>
  <si>
    <t>受診者情報記入欄</t>
    <rPh sb="0" eb="3">
      <t>ジュシンシャ</t>
    </rPh>
    <rPh sb="3" eb="5">
      <t>ジョウホウ</t>
    </rPh>
    <rPh sb="5" eb="7">
      <t>キニュウ</t>
    </rPh>
    <rPh sb="7" eb="8">
      <t>ラン</t>
    </rPh>
    <phoneticPr fontId="2"/>
  </si>
  <si>
    <t>胃カメラ</t>
    <rPh sb="0" eb="1">
      <t>イ</t>
    </rPh>
    <phoneticPr fontId="2"/>
  </si>
  <si>
    <t>胃透視</t>
    <rPh sb="0" eb="1">
      <t>イ</t>
    </rPh>
    <rPh sb="1" eb="3">
      <t>トウシ</t>
    </rPh>
    <phoneticPr fontId="2"/>
  </si>
  <si>
    <t>管理
番号</t>
    <rPh sb="0" eb="2">
      <t>カンリ</t>
    </rPh>
    <rPh sb="3" eb="5">
      <t>バンゴウ</t>
    </rPh>
    <phoneticPr fontId="2"/>
  </si>
  <si>
    <t>事業所住所</t>
    <rPh sb="0" eb="5">
      <t>ジギョウショジュウショ</t>
    </rPh>
    <phoneticPr fontId="2"/>
  </si>
  <si>
    <t>事業所電話番号</t>
    <rPh sb="0" eb="3">
      <t>ジギョウショ</t>
    </rPh>
    <rPh sb="3" eb="7">
      <t>デンワバンゴウ</t>
    </rPh>
    <phoneticPr fontId="2"/>
  </si>
  <si>
    <t>担当者名</t>
    <rPh sb="0" eb="3">
      <t>タントウシャ</t>
    </rPh>
    <rPh sb="3" eb="4">
      <t>メイ</t>
    </rPh>
    <phoneticPr fontId="2"/>
  </si>
  <si>
    <t>その他</t>
    <rPh sb="2" eb="3">
      <t>タ</t>
    </rPh>
    <phoneticPr fontId="2"/>
  </si>
  <si>
    <t>住所</t>
    <rPh sb="0" eb="2">
      <t>ジュウショ</t>
    </rPh>
    <phoneticPr fontId="2"/>
  </si>
  <si>
    <t>コース</t>
    <phoneticPr fontId="2"/>
  </si>
  <si>
    <t>オプション検査</t>
    <rPh sb="5" eb="7">
      <t>ケンサ</t>
    </rPh>
    <phoneticPr fontId="2"/>
  </si>
  <si>
    <t>受診希望日</t>
    <rPh sb="0" eb="2">
      <t>ジュシン</t>
    </rPh>
    <rPh sb="2" eb="5">
      <t>キボウビ</t>
    </rPh>
    <phoneticPr fontId="2"/>
  </si>
  <si>
    <t>骨</t>
    <rPh sb="0" eb="1">
      <t>ホネ</t>
    </rPh>
    <phoneticPr fontId="2"/>
  </si>
  <si>
    <t>電話番号</t>
    <rPh sb="0" eb="4">
      <t>デンワバンゴウ</t>
    </rPh>
    <phoneticPr fontId="2"/>
  </si>
  <si>
    <t>前立腺</t>
    <rPh sb="0" eb="3">
      <t>ゼンリツセン</t>
    </rPh>
    <phoneticPr fontId="2"/>
  </si>
  <si>
    <t>子宮2</t>
    <rPh sb="0" eb="2">
      <t>シキュウ</t>
    </rPh>
    <phoneticPr fontId="2"/>
  </si>
  <si>
    <t>乳がん2</t>
    <rPh sb="0" eb="1">
      <t>ニュウ3</t>
    </rPh>
    <phoneticPr fontId="2"/>
  </si>
  <si>
    <t>脳2</t>
    <rPh sb="0" eb="1">
      <t>ノウ</t>
    </rPh>
    <phoneticPr fontId="2"/>
  </si>
  <si>
    <t>肺がん2</t>
    <rPh sb="0" eb="1">
      <t>ハイ5</t>
    </rPh>
    <phoneticPr fontId="2"/>
  </si>
  <si>
    <t>心臓2</t>
    <rPh sb="0" eb="2">
      <t>シンゾウ</t>
    </rPh>
    <phoneticPr fontId="2"/>
  </si>
  <si>
    <t>骨2</t>
    <rPh sb="0" eb="1">
      <t>コツ</t>
    </rPh>
    <phoneticPr fontId="2"/>
  </si>
  <si>
    <t>前立腺2</t>
    <rPh sb="0" eb="3">
      <t>ゼンリツセン</t>
    </rPh>
    <phoneticPr fontId="2"/>
  </si>
  <si>
    <t>ピロリ</t>
    <phoneticPr fontId="2"/>
  </si>
  <si>
    <t>受診者</t>
    <rPh sb="0" eb="3">
      <t>ジュシンシャ</t>
    </rPh>
    <phoneticPr fontId="2"/>
  </si>
  <si>
    <t>性別2</t>
    <rPh sb="0" eb="3">
      <t>セイベツ2</t>
    </rPh>
    <phoneticPr fontId="2"/>
  </si>
  <si>
    <t>男性</t>
    <rPh sb="0" eb="1">
      <t>オトコ</t>
    </rPh>
    <rPh sb="1" eb="2">
      <t>セイ</t>
    </rPh>
    <phoneticPr fontId="2"/>
  </si>
  <si>
    <t>女性</t>
    <rPh sb="0" eb="2">
      <t>ジョセイ</t>
    </rPh>
    <phoneticPr fontId="2"/>
  </si>
  <si>
    <t>受診日
（病院記入欄）</t>
    <rPh sb="0" eb="3">
      <t>ジュシンビ</t>
    </rPh>
    <rPh sb="5" eb="7">
      <t>ビョウイン</t>
    </rPh>
    <rPh sb="7" eb="9">
      <t>キニュウ</t>
    </rPh>
    <rPh sb="9" eb="10">
      <t>ラン</t>
    </rPh>
    <phoneticPr fontId="2"/>
  </si>
  <si>
    <t>希望</t>
    <rPh sb="0" eb="2">
      <t>キボウ</t>
    </rPh>
    <phoneticPr fontId="2"/>
  </si>
  <si>
    <t>半日ドック</t>
  </si>
  <si>
    <t>協会けんぽ
一般健診</t>
    <rPh sb="0" eb="2">
      <t>キョウカイ</t>
    </rPh>
    <phoneticPr fontId="2"/>
  </si>
  <si>
    <t>協会けんぽ子宮がん検診</t>
    <rPh sb="0" eb="2">
      <t>キョウカイ</t>
    </rPh>
    <phoneticPr fontId="2"/>
  </si>
  <si>
    <t>合計</t>
    <phoneticPr fontId="2"/>
  </si>
  <si>
    <t>会社より何か指定がある場合
（問診票、結果を会社送付等）
⇒のセルに記入ください</t>
    <rPh sb="0" eb="2">
      <t>カイシャ</t>
    </rPh>
    <rPh sb="4" eb="5">
      <t>ナニ</t>
    </rPh>
    <rPh sb="6" eb="8">
      <t>シテイ</t>
    </rPh>
    <rPh sb="11" eb="13">
      <t>バアイ</t>
    </rPh>
    <rPh sb="15" eb="18">
      <t>モンシンヒョウ</t>
    </rPh>
    <rPh sb="19" eb="21">
      <t>ケッカ</t>
    </rPh>
    <rPh sb="22" eb="24">
      <t>カイシャ</t>
    </rPh>
    <rPh sb="24" eb="26">
      <t>ソウフ</t>
    </rPh>
    <rPh sb="26" eb="27">
      <t>トウ</t>
    </rPh>
    <rPh sb="34" eb="36">
      <t>キニュウ</t>
    </rPh>
    <phoneticPr fontId="2"/>
  </si>
  <si>
    <t>フリガナ</t>
    <phoneticPr fontId="2"/>
  </si>
  <si>
    <t>ピロリ2</t>
    <phoneticPr fontId="2"/>
  </si>
  <si>
    <t>なし</t>
    <phoneticPr fontId="2"/>
  </si>
  <si>
    <t>あり</t>
    <phoneticPr fontId="2"/>
  </si>
  <si>
    <t>胃検査なし</t>
    <rPh sb="0" eb="1">
      <t>イ</t>
    </rPh>
    <rPh sb="1" eb="3">
      <t>ケンサ</t>
    </rPh>
    <phoneticPr fontId="2"/>
  </si>
  <si>
    <t>※受診者情報記入欄は可能な限りご記入をお願いします。
※受診日は月～金となります。
※胃の検査については検査の精度上、胃カメラをお勧めします。
※水曜日は設備の都合上、胃透視検査ができません。
（胃カメラ実施時に鎮静剤を希望される場合は別途3,300円（税込）が必要となります。</t>
    <rPh sb="8" eb="9">
      <t>ラン</t>
    </rPh>
    <rPh sb="10" eb="12">
      <t>カノウ</t>
    </rPh>
    <rPh sb="13" eb="14">
      <t>カギ</t>
    </rPh>
    <rPh sb="16" eb="18">
      <t>キニュウ</t>
    </rPh>
    <rPh sb="20" eb="21">
      <t>ネガ</t>
    </rPh>
    <rPh sb="28" eb="31">
      <t>ジュシンビ</t>
    </rPh>
    <rPh sb="32" eb="33">
      <t>ゲツ</t>
    </rPh>
    <rPh sb="34" eb="35">
      <t>キン</t>
    </rPh>
    <rPh sb="43" eb="44">
      <t>イ</t>
    </rPh>
    <rPh sb="45" eb="47">
      <t>ケンサ</t>
    </rPh>
    <rPh sb="52" eb="54">
      <t>ケンサ</t>
    </rPh>
    <rPh sb="55" eb="57">
      <t>セイド</t>
    </rPh>
    <rPh sb="57" eb="58">
      <t>ジョウ</t>
    </rPh>
    <rPh sb="59" eb="60">
      <t>イ</t>
    </rPh>
    <rPh sb="65" eb="66">
      <t>スス</t>
    </rPh>
    <rPh sb="73" eb="76">
      <t>スイヨウビ</t>
    </rPh>
    <rPh sb="77" eb="79">
      <t>セツビ</t>
    </rPh>
    <rPh sb="80" eb="83">
      <t>ツゴウジョウ</t>
    </rPh>
    <rPh sb="84" eb="85">
      <t>イ</t>
    </rPh>
    <rPh sb="85" eb="87">
      <t>トウシ</t>
    </rPh>
    <rPh sb="87" eb="89">
      <t>ケンサ</t>
    </rPh>
    <rPh sb="98" eb="99">
      <t>イ</t>
    </rPh>
    <rPh sb="102" eb="104">
      <t>ジッシ</t>
    </rPh>
    <rPh sb="104" eb="105">
      <t>ジ</t>
    </rPh>
    <rPh sb="106" eb="109">
      <t>チンセイザイ</t>
    </rPh>
    <rPh sb="110" eb="112">
      <t>キボウ</t>
    </rPh>
    <rPh sb="115" eb="117">
      <t>バアイ</t>
    </rPh>
    <rPh sb="118" eb="120">
      <t>ベット</t>
    </rPh>
    <rPh sb="127" eb="128">
      <t>ゼイ</t>
    </rPh>
    <rPh sb="128" eb="129">
      <t>コ</t>
    </rPh>
    <rPh sb="131" eb="133">
      <t>ヒツヨウ</t>
    </rPh>
    <phoneticPr fontId="2"/>
  </si>
  <si>
    <t>HPV</t>
    <phoneticPr fontId="2"/>
  </si>
  <si>
    <t>PET</t>
    <phoneticPr fontId="2"/>
  </si>
  <si>
    <t>アレルギー検査</t>
    <rPh sb="5" eb="7">
      <t>ケンサ</t>
    </rPh>
    <phoneticPr fontId="2"/>
  </si>
  <si>
    <t>腫瘍マーカー
3種</t>
    <rPh sb="0" eb="2">
      <t>シュヨウ</t>
    </rPh>
    <rPh sb="8" eb="9">
      <t>シュ</t>
    </rPh>
    <phoneticPr fontId="2"/>
  </si>
  <si>
    <t>HPV2</t>
    <phoneticPr fontId="2"/>
  </si>
  <si>
    <t>PET2</t>
    <phoneticPr fontId="2"/>
  </si>
  <si>
    <t>アレルギー検査2</t>
    <rPh sb="5" eb="7">
      <t>ケンサ</t>
    </rPh>
    <phoneticPr fontId="2"/>
  </si>
  <si>
    <t>腫瘍マーカー3種２</t>
    <rPh sb="0" eb="2">
      <t>シュヨウ</t>
    </rPh>
    <rPh sb="7" eb="8">
      <t>シュ</t>
    </rPh>
    <phoneticPr fontId="2"/>
  </si>
  <si>
    <t>生活習慣病
予防健診</t>
    <rPh sb="0" eb="2">
      <t>セイカツ</t>
    </rPh>
    <rPh sb="2" eb="4">
      <t>シュウカン</t>
    </rPh>
    <rPh sb="4" eb="5">
      <t>ビョウ</t>
    </rPh>
    <rPh sb="6" eb="8">
      <t>ヨボウ</t>
    </rPh>
    <rPh sb="8" eb="10">
      <t>ケンシン</t>
    </rPh>
    <phoneticPr fontId="2"/>
  </si>
  <si>
    <t>一般+付加健診
（けんぽ補助）</t>
    <phoneticPr fontId="2"/>
  </si>
  <si>
    <t>一般+付加健診
（付加分自費）</t>
    <phoneticPr fontId="2"/>
  </si>
  <si>
    <t>※色付きの部分はすべてご記入ください</t>
    <rPh sb="1" eb="3">
      <t>イロツ</t>
    </rPh>
    <rPh sb="5" eb="7">
      <t>ブブン</t>
    </rPh>
    <rPh sb="12" eb="14">
      <t>キニュウ</t>
    </rPh>
    <phoneticPr fontId="2"/>
  </si>
  <si>
    <t>大腸CT</t>
    <rPh sb="0" eb="2">
      <t>ダイチョウ</t>
    </rPh>
    <phoneticPr fontId="2"/>
  </si>
  <si>
    <t>大腸CT2</t>
    <rPh sb="0" eb="2">
      <t>ダイチョウ2</t>
    </rPh>
    <phoneticPr fontId="2"/>
  </si>
  <si>
    <t>※黄色の部分は必ずすべてご記入ください</t>
    <rPh sb="1" eb="3">
      <t>キイロ</t>
    </rPh>
    <rPh sb="4" eb="6">
      <t>ブブン</t>
    </rPh>
    <rPh sb="7" eb="8">
      <t>カナラ</t>
    </rPh>
    <rPh sb="13" eb="15">
      <t>キニュウ</t>
    </rPh>
    <phoneticPr fontId="2"/>
  </si>
  <si>
    <t>医療法人社団昴会　日野記念病院</t>
    <rPh sb="0" eb="2">
      <t>イリョウ</t>
    </rPh>
    <rPh sb="2" eb="4">
      <t>ホウジン</t>
    </rPh>
    <rPh sb="4" eb="6">
      <t>シャダン</t>
    </rPh>
    <rPh sb="6" eb="7">
      <t>スバル</t>
    </rPh>
    <rPh sb="7" eb="8">
      <t>カイ</t>
    </rPh>
    <rPh sb="9" eb="15">
      <t>ヒノキネンビョウイン</t>
    </rPh>
    <phoneticPr fontId="2"/>
  </si>
  <si>
    <t>01010016</t>
    <phoneticPr fontId="2"/>
  </si>
  <si>
    <t>21700023</t>
    <phoneticPr fontId="2"/>
  </si>
  <si>
    <t>滋賀県蒲生郡日野町上野田200-1</t>
    <rPh sb="0" eb="12">
      <t>５２９－１６４２</t>
    </rPh>
    <phoneticPr fontId="2"/>
  </si>
  <si>
    <t>0748-52-4725</t>
    <phoneticPr fontId="2"/>
  </si>
  <si>
    <t>澤居</t>
    <rPh sb="0" eb="1">
      <t>サワ</t>
    </rPh>
    <rPh sb="1" eb="2">
      <t>イ</t>
    </rPh>
    <phoneticPr fontId="2"/>
  </si>
  <si>
    <r>
      <t xml:space="preserve">第1希望日、
第2希望日を
ご入力をお願いします。
</t>
    </r>
    <r>
      <rPr>
        <sz val="15"/>
        <color rgb="FFFF0000"/>
        <rFont val="UD デジタル 教科書体 NK-B"/>
        <family val="1"/>
        <charset val="128"/>
      </rPr>
      <t>受診日</t>
    </r>
    <r>
      <rPr>
        <sz val="15"/>
        <color theme="1"/>
        <rFont val="UD デジタル 教科書体 NK-B"/>
        <family val="1"/>
        <charset val="128"/>
      </rPr>
      <t>は希望日を確認後、
病院側で記入し返信しますので
空けておいてください。</t>
    </r>
    <rPh sb="0" eb="1">
      <t>ダイ</t>
    </rPh>
    <rPh sb="2" eb="5">
      <t>キボウビ</t>
    </rPh>
    <rPh sb="7" eb="8">
      <t>ダイ</t>
    </rPh>
    <rPh sb="9" eb="12">
      <t>キボウビ</t>
    </rPh>
    <rPh sb="15" eb="17">
      <t>ニュウリョク</t>
    </rPh>
    <rPh sb="19" eb="20">
      <t>ネガ</t>
    </rPh>
    <rPh sb="26" eb="29">
      <t>ジュシンビ</t>
    </rPh>
    <rPh sb="30" eb="33">
      <t>キボウビ</t>
    </rPh>
    <rPh sb="34" eb="36">
      <t>カクニン</t>
    </rPh>
    <rPh sb="36" eb="37">
      <t>ゴ</t>
    </rPh>
    <rPh sb="39" eb="41">
      <t>ビョウイン</t>
    </rPh>
    <rPh sb="41" eb="42">
      <t>ガワ</t>
    </rPh>
    <rPh sb="43" eb="45">
      <t>キニュウ</t>
    </rPh>
    <rPh sb="46" eb="48">
      <t>ヘンシン</t>
    </rPh>
    <rPh sb="54" eb="55">
      <t>ア</t>
    </rPh>
    <phoneticPr fontId="2"/>
  </si>
  <si>
    <t>保険証の
「番号」
を入力してください。
（下図を参考にして下さい）</t>
    <rPh sb="0" eb="3">
      <t>ホケンショウ</t>
    </rPh>
    <rPh sb="6" eb="8">
      <t>バンゴウ</t>
    </rPh>
    <rPh sb="11" eb="13">
      <t>ニュウリョク</t>
    </rPh>
    <rPh sb="22" eb="24">
      <t>カズ</t>
    </rPh>
    <rPh sb="25" eb="27">
      <t>サンコウ</t>
    </rPh>
    <rPh sb="30" eb="31">
      <t>クダ</t>
    </rPh>
    <phoneticPr fontId="2"/>
  </si>
  <si>
    <t>漢字氏名及びフリガナをご入力ください。
外国籍の方など、保険証にカタカナで名前の記載がある方は、漢字氏名欄にもカタカナでご入力をお願いします。</t>
    <rPh sb="0" eb="2">
      <t>カンジ</t>
    </rPh>
    <rPh sb="2" eb="4">
      <t>シメイ</t>
    </rPh>
    <rPh sb="12" eb="14">
      <t>ニュウリョク</t>
    </rPh>
    <rPh sb="20" eb="23">
      <t>ガイコクセキ</t>
    </rPh>
    <rPh sb="24" eb="25">
      <t>カタ</t>
    </rPh>
    <rPh sb="28" eb="31">
      <t>ホケンショウ</t>
    </rPh>
    <rPh sb="37" eb="39">
      <t>ナマエ</t>
    </rPh>
    <rPh sb="40" eb="42">
      <t>キサイ</t>
    </rPh>
    <rPh sb="45" eb="46">
      <t>カタ</t>
    </rPh>
    <rPh sb="48" eb="50">
      <t>カンジ</t>
    </rPh>
    <rPh sb="50" eb="52">
      <t>シメイ</t>
    </rPh>
    <rPh sb="52" eb="53">
      <t>ラン</t>
    </rPh>
    <rPh sb="61" eb="63">
      <t>ニュウリョク</t>
    </rPh>
    <rPh sb="65" eb="66">
      <t>ネガ</t>
    </rPh>
    <phoneticPr fontId="2"/>
  </si>
  <si>
    <t>性別、生年月日を
ご入力ください。
性別は男女をボタンで選択してください。
生年月日は
「1989/5/10」
「H1.5.10」
のような形式で入力していただけると自動的に和暦変換されます。</t>
    <rPh sb="0" eb="2">
      <t>セイベツ</t>
    </rPh>
    <rPh sb="3" eb="5">
      <t>セイネン</t>
    </rPh>
    <rPh sb="5" eb="7">
      <t>ガッピ</t>
    </rPh>
    <rPh sb="10" eb="12">
      <t>ニュウリョク</t>
    </rPh>
    <rPh sb="18" eb="20">
      <t>セイベツ</t>
    </rPh>
    <rPh sb="21" eb="23">
      <t>ダンジョ</t>
    </rPh>
    <rPh sb="28" eb="30">
      <t>センタク</t>
    </rPh>
    <rPh sb="38" eb="40">
      <t>セイネン</t>
    </rPh>
    <rPh sb="40" eb="42">
      <t>ガッピ</t>
    </rPh>
    <rPh sb="70" eb="72">
      <t>ケイシキ</t>
    </rPh>
    <rPh sb="73" eb="75">
      <t>ニュウリョク</t>
    </rPh>
    <rPh sb="83" eb="86">
      <t>ジドウテキ</t>
    </rPh>
    <rPh sb="87" eb="89">
      <t>ワレキ</t>
    </rPh>
    <rPh sb="89" eb="91">
      <t>ヘンカン</t>
    </rPh>
    <phoneticPr fontId="2"/>
  </si>
  <si>
    <r>
      <t>郵便番号、住所をご入力ください。
郵便番号は</t>
    </r>
    <r>
      <rPr>
        <u/>
        <sz val="14"/>
        <color rgb="FFFF0000"/>
        <rFont val="UD デジタル 教科書体 NK-B"/>
        <family val="1"/>
        <charset val="128"/>
      </rPr>
      <t>ハイフンなし</t>
    </r>
    <r>
      <rPr>
        <sz val="14"/>
        <rFont val="UD デジタル 教科書体 NK-B"/>
        <family val="1"/>
        <charset val="128"/>
      </rPr>
      <t>でご入力いただくと
自動的に記入例のような形式となります。
住所は、正確に建物名までご入力いただくようご協力をお願いします。</t>
    </r>
    <rPh sb="0" eb="4">
      <t>ユウビンバンゴウ</t>
    </rPh>
    <rPh sb="5" eb="7">
      <t>ジュウショ</t>
    </rPh>
    <rPh sb="9" eb="11">
      <t>ニュウリョク</t>
    </rPh>
    <rPh sb="17" eb="21">
      <t>ユウビンバンゴウ</t>
    </rPh>
    <rPh sb="30" eb="32">
      <t>ニュウリョク</t>
    </rPh>
    <rPh sb="38" eb="41">
      <t>ジドウテキ</t>
    </rPh>
    <rPh sb="42" eb="44">
      <t>キニュウ</t>
    </rPh>
    <rPh sb="44" eb="45">
      <t>レイ</t>
    </rPh>
    <rPh sb="49" eb="51">
      <t>ケイシキ</t>
    </rPh>
    <rPh sb="58" eb="60">
      <t>ジュウショ</t>
    </rPh>
    <rPh sb="62" eb="64">
      <t>セイカク</t>
    </rPh>
    <rPh sb="65" eb="67">
      <t>タテモノ</t>
    </rPh>
    <rPh sb="67" eb="68">
      <t>メイ</t>
    </rPh>
    <rPh sb="71" eb="73">
      <t>ニュウリョク</t>
    </rPh>
    <rPh sb="80" eb="82">
      <t>キョウリョク</t>
    </rPh>
    <rPh sb="84" eb="85">
      <t>ネガ</t>
    </rPh>
    <phoneticPr fontId="2"/>
  </si>
  <si>
    <t>電話番号はハイフン付きで入力をお願いします。
固定電話、携帯電話どちらでも結構ですが、可能な限り個人様と連絡が付く番号でお願いいたします。</t>
    <rPh sb="0" eb="2">
      <t>デンワ</t>
    </rPh>
    <rPh sb="2" eb="4">
      <t>バンゴウ</t>
    </rPh>
    <rPh sb="9" eb="10">
      <t>ツ</t>
    </rPh>
    <rPh sb="12" eb="14">
      <t>ニュウリョク</t>
    </rPh>
    <rPh sb="16" eb="17">
      <t>ネガ</t>
    </rPh>
    <rPh sb="23" eb="25">
      <t>コテイ</t>
    </rPh>
    <rPh sb="25" eb="27">
      <t>デンワ</t>
    </rPh>
    <rPh sb="28" eb="30">
      <t>ケイタイ</t>
    </rPh>
    <rPh sb="30" eb="32">
      <t>デンワ</t>
    </rPh>
    <rPh sb="37" eb="39">
      <t>ケッコウ</t>
    </rPh>
    <rPh sb="43" eb="45">
      <t>カノウ</t>
    </rPh>
    <rPh sb="46" eb="47">
      <t>カギ</t>
    </rPh>
    <rPh sb="48" eb="50">
      <t>コジン</t>
    </rPh>
    <rPh sb="50" eb="51">
      <t>サマ</t>
    </rPh>
    <rPh sb="52" eb="54">
      <t>レンラク</t>
    </rPh>
    <rPh sb="55" eb="56">
      <t>ツ</t>
    </rPh>
    <rPh sb="57" eb="59">
      <t>バンゴウ</t>
    </rPh>
    <rPh sb="61" eb="62">
      <t>ネガ</t>
    </rPh>
    <phoneticPr fontId="2"/>
  </si>
  <si>
    <t>胃検査の種類、
健康診断のコースをご選択ください。
コースの付加健診の補助と自費に関しては
別ページをご覧ください。</t>
    <rPh sb="0" eb="1">
      <t>イ</t>
    </rPh>
    <rPh sb="1" eb="3">
      <t>ケンサ</t>
    </rPh>
    <rPh sb="4" eb="6">
      <t>シュルイ</t>
    </rPh>
    <rPh sb="8" eb="12">
      <t>ケンコウシンダン</t>
    </rPh>
    <rPh sb="18" eb="20">
      <t>センタク</t>
    </rPh>
    <rPh sb="30" eb="32">
      <t>フカ</t>
    </rPh>
    <rPh sb="32" eb="34">
      <t>ケンシン</t>
    </rPh>
    <rPh sb="35" eb="37">
      <t>ホジョ</t>
    </rPh>
    <rPh sb="38" eb="40">
      <t>ジヒ</t>
    </rPh>
    <rPh sb="41" eb="42">
      <t>カン</t>
    </rPh>
    <rPh sb="46" eb="47">
      <t>ベツ</t>
    </rPh>
    <rPh sb="52" eb="53">
      <t>ラン</t>
    </rPh>
    <phoneticPr fontId="2"/>
  </si>
  <si>
    <t>ご希望のオプション検査を選択してください。
金額は別ページでご覧いただけます。</t>
    <rPh sb="1" eb="3">
      <t>キボウ</t>
    </rPh>
    <rPh sb="9" eb="11">
      <t>ケンサ</t>
    </rPh>
    <rPh sb="12" eb="14">
      <t>センタク</t>
    </rPh>
    <rPh sb="22" eb="24">
      <t>キンガク</t>
    </rPh>
    <rPh sb="25" eb="26">
      <t>ベツ</t>
    </rPh>
    <rPh sb="31" eb="32">
      <t>ラン</t>
    </rPh>
    <phoneticPr fontId="2"/>
  </si>
  <si>
    <t>協会けんぽコース
金額はこちらを参照</t>
    <rPh sb="0" eb="2">
      <t>キョウカイ</t>
    </rPh>
    <rPh sb="9" eb="11">
      <t>キンガク</t>
    </rPh>
    <rPh sb="16" eb="18">
      <t>サンショウ</t>
    </rPh>
    <phoneticPr fontId="2"/>
  </si>
  <si>
    <t>その他のオプション内容
金額はこちらを参照</t>
    <rPh sb="2" eb="3">
      <t>タ</t>
    </rPh>
    <rPh sb="9" eb="11">
      <t>ナイヨウ</t>
    </rPh>
    <rPh sb="12" eb="14">
      <t>キンガク</t>
    </rPh>
    <rPh sb="19" eb="21">
      <t>サンショウ</t>
    </rPh>
    <phoneticPr fontId="2"/>
  </si>
  <si>
    <t>その他ご要望などをご記入ください。
（胃カメラの方法など）
また、オプションの腫瘍マーカー検査は3種セットとなっておりますので単体で検査をされたい方もこちらにその旨をご入力ください。
また胃検査を申し込まれない場合の理由もこちらに記入をお願いします。</t>
    <rPh sb="2" eb="3">
      <t>タ</t>
    </rPh>
    <rPh sb="4" eb="6">
      <t>ヨウボウ</t>
    </rPh>
    <rPh sb="10" eb="12">
      <t>キニュウ</t>
    </rPh>
    <rPh sb="19" eb="20">
      <t>イ</t>
    </rPh>
    <rPh sb="24" eb="26">
      <t>ホウホウ</t>
    </rPh>
    <rPh sb="39" eb="41">
      <t>シュヨウ</t>
    </rPh>
    <rPh sb="45" eb="47">
      <t>ケンサ</t>
    </rPh>
    <rPh sb="49" eb="50">
      <t>シュ</t>
    </rPh>
    <rPh sb="63" eb="65">
      <t>タンタイ</t>
    </rPh>
    <rPh sb="66" eb="68">
      <t>ケンサ</t>
    </rPh>
    <rPh sb="73" eb="74">
      <t>カタ</t>
    </rPh>
    <rPh sb="81" eb="82">
      <t>ムネ</t>
    </rPh>
    <rPh sb="84" eb="86">
      <t>ニュウリョク</t>
    </rPh>
    <rPh sb="94" eb="95">
      <t>イ</t>
    </rPh>
    <rPh sb="95" eb="97">
      <t>ケンサ</t>
    </rPh>
    <rPh sb="98" eb="99">
      <t>モウ</t>
    </rPh>
    <rPh sb="100" eb="101">
      <t>コ</t>
    </rPh>
    <rPh sb="105" eb="107">
      <t>バアイ</t>
    </rPh>
    <rPh sb="108" eb="110">
      <t>リユウ</t>
    </rPh>
    <rPh sb="115" eb="117">
      <t>キニュウ</t>
    </rPh>
    <rPh sb="119" eb="120">
      <t>ネガ</t>
    </rPh>
    <phoneticPr fontId="2"/>
  </si>
  <si>
    <t>日野　太郎</t>
    <rPh sb="0" eb="2">
      <t>ヒノ</t>
    </rPh>
    <rPh sb="3" eb="5">
      <t>タロウ</t>
    </rPh>
    <phoneticPr fontId="2"/>
  </si>
  <si>
    <t>ヒノ　タロウ</t>
    <phoneticPr fontId="2"/>
  </si>
  <si>
    <t>日野　花子</t>
    <rPh sb="0" eb="2">
      <t>ヒノ</t>
    </rPh>
    <rPh sb="3" eb="5">
      <t>ハナコ</t>
    </rPh>
    <phoneticPr fontId="2"/>
  </si>
  <si>
    <t>ヒノ　ハナコ</t>
    <phoneticPr fontId="2"/>
  </si>
  <si>
    <t>一般+付加健診
（けんぽ補助）</t>
  </si>
  <si>
    <t xml:space="preserve"> </t>
    <phoneticPr fontId="2"/>
  </si>
  <si>
    <t>全国健康保険協会　生活習慣病予防健診</t>
    <rPh sb="0" eb="8">
      <t>ゼンコクケンコウホケンキョウカイ</t>
    </rPh>
    <rPh sb="9" eb="16">
      <t>セイカツシュウカンビョウヨボウ</t>
    </rPh>
    <rPh sb="16" eb="18">
      <t>ケンシン</t>
    </rPh>
    <phoneticPr fontId="35"/>
  </si>
  <si>
    <t>受診コース一覧</t>
    <rPh sb="0" eb="2">
      <t>ジュシン</t>
    </rPh>
    <rPh sb="5" eb="7">
      <t>イチラン</t>
    </rPh>
    <phoneticPr fontId="35"/>
  </si>
  <si>
    <t>健診コース</t>
    <rPh sb="0" eb="2">
      <t>ケンシン</t>
    </rPh>
    <phoneticPr fontId="35"/>
  </si>
  <si>
    <t>金額</t>
    <rPh sb="0" eb="2">
      <t>キンガク</t>
    </rPh>
    <phoneticPr fontId="35"/>
  </si>
  <si>
    <t>検査内容</t>
    <rPh sb="0" eb="2">
      <t>ケンサ</t>
    </rPh>
    <rPh sb="2" eb="4">
      <t>ナイヨウ</t>
    </rPh>
    <phoneticPr fontId="35"/>
  </si>
  <si>
    <t>対象年齢</t>
    <rPh sb="0" eb="2">
      <t>タイショウ</t>
    </rPh>
    <rPh sb="2" eb="4">
      <t>ネンレイ</t>
    </rPh>
    <phoneticPr fontId="35"/>
  </si>
  <si>
    <t>一般健診</t>
    <rPh sb="0" eb="2">
      <t>イッパン</t>
    </rPh>
    <rPh sb="2" eb="4">
      <t>ケンシン</t>
    </rPh>
    <phoneticPr fontId="35"/>
  </si>
  <si>
    <t>5,282円</t>
    <rPh sb="5" eb="6">
      <t>エン</t>
    </rPh>
    <phoneticPr fontId="35"/>
  </si>
  <si>
    <t xml:space="preserve">35歳～74歳
</t>
    <rPh sb="2" eb="3">
      <t>サイ</t>
    </rPh>
    <rPh sb="6" eb="7">
      <t>サイ</t>
    </rPh>
    <phoneticPr fontId="35"/>
  </si>
  <si>
    <t>付加健診</t>
    <rPh sb="0" eb="2">
      <t>フカ</t>
    </rPh>
    <rPh sb="2" eb="4">
      <t>ケンシン</t>
    </rPh>
    <phoneticPr fontId="35"/>
  </si>
  <si>
    <t>上記一般健診に加え、下記が追加されます。
尿沈渣鏡検・血小板数・血液像・総蛋白アルブミン・総ビリルビン
アミラーゼ・乳酸脱水素酵素（LDH）
眼底検査（両眼）・呼吸機能検査・腹部超音波検査</t>
    <rPh sb="0" eb="2">
      <t>ジョウキ</t>
    </rPh>
    <rPh sb="2" eb="4">
      <t>イッパン</t>
    </rPh>
    <rPh sb="4" eb="6">
      <t>ケンシン</t>
    </rPh>
    <rPh sb="7" eb="8">
      <t>クワ</t>
    </rPh>
    <rPh sb="10" eb="12">
      <t>カキ</t>
    </rPh>
    <rPh sb="13" eb="15">
      <t>ツイカ</t>
    </rPh>
    <rPh sb="92" eb="94">
      <t>ケンサ</t>
    </rPh>
    <phoneticPr fontId="35"/>
  </si>
  <si>
    <t>子宮頸がん検診
（単独受診）</t>
    <rPh sb="0" eb="2">
      <t>シキュウ</t>
    </rPh>
    <rPh sb="2" eb="3">
      <t>ケイ</t>
    </rPh>
    <rPh sb="5" eb="7">
      <t>ケンシン</t>
    </rPh>
    <rPh sb="9" eb="11">
      <t>タンドク</t>
    </rPh>
    <rPh sb="11" eb="13">
      <t>ジュシン</t>
    </rPh>
    <phoneticPr fontId="35"/>
  </si>
  <si>
    <t>970円</t>
    <rPh sb="3" eb="4">
      <t>エン</t>
    </rPh>
    <phoneticPr fontId="35"/>
  </si>
  <si>
    <t>子宮頸部細胞診</t>
    <rPh sb="0" eb="2">
      <t>シキュウ</t>
    </rPh>
    <rPh sb="2" eb="4">
      <t>ケイブ</t>
    </rPh>
    <rPh sb="4" eb="7">
      <t>サイボウシン</t>
    </rPh>
    <phoneticPr fontId="35"/>
  </si>
  <si>
    <t>20歳～38歳の
偶数年齢の女性</t>
    <rPh sb="2" eb="3">
      <t>サイ</t>
    </rPh>
    <rPh sb="6" eb="7">
      <t>サイ</t>
    </rPh>
    <rPh sb="9" eb="11">
      <t>グウスウ</t>
    </rPh>
    <rPh sb="11" eb="13">
      <t>ネンレイ</t>
    </rPh>
    <rPh sb="14" eb="16">
      <t>ジョセイ</t>
    </rPh>
    <phoneticPr fontId="35"/>
  </si>
  <si>
    <r>
      <t>以下の検査は健康診断とのセット受診のみとなります。</t>
    </r>
    <r>
      <rPr>
        <u/>
        <sz val="14"/>
        <color rgb="FFFF0000"/>
        <rFont val="BIZ UDPゴシック"/>
        <family val="3"/>
        <charset val="128"/>
      </rPr>
      <t>単独での受診はできません。</t>
    </r>
    <rPh sb="0" eb="2">
      <t>イカ</t>
    </rPh>
    <rPh sb="3" eb="5">
      <t>ケンサ</t>
    </rPh>
    <rPh sb="6" eb="10">
      <t>ケンコウシンダン</t>
    </rPh>
    <rPh sb="15" eb="17">
      <t>ジュシン</t>
    </rPh>
    <rPh sb="25" eb="27">
      <t>タンドク</t>
    </rPh>
    <rPh sb="29" eb="31">
      <t>ジュシン</t>
    </rPh>
    <phoneticPr fontId="35"/>
  </si>
  <si>
    <t>乳がん検診</t>
    <rPh sb="0" eb="1">
      <t>ニュウ</t>
    </rPh>
    <rPh sb="3" eb="5">
      <t>ケンシン</t>
    </rPh>
    <phoneticPr fontId="35"/>
  </si>
  <si>
    <t>1,013円</t>
    <rPh sb="5" eb="6">
      <t>エン</t>
    </rPh>
    <phoneticPr fontId="35"/>
  </si>
  <si>
    <t>マンモグラフィー（1方向）</t>
    <rPh sb="10" eb="12">
      <t>ホウコウ</t>
    </rPh>
    <phoneticPr fontId="35"/>
  </si>
  <si>
    <t>50歳～74歳の
偶数年齢の女性</t>
    <rPh sb="2" eb="3">
      <t>サイ</t>
    </rPh>
    <rPh sb="6" eb="7">
      <t>サイ</t>
    </rPh>
    <rPh sb="9" eb="11">
      <t>グウスウ</t>
    </rPh>
    <rPh sb="11" eb="13">
      <t>ネンレイ</t>
    </rPh>
    <rPh sb="14" eb="16">
      <t>ジョセイ</t>
    </rPh>
    <phoneticPr fontId="35"/>
  </si>
  <si>
    <t>1,574円</t>
    <rPh sb="5" eb="6">
      <t>エン</t>
    </rPh>
    <phoneticPr fontId="35"/>
  </si>
  <si>
    <t>マンモグラフィー（2方向）</t>
    <rPh sb="10" eb="12">
      <t>ホウコウ</t>
    </rPh>
    <phoneticPr fontId="35"/>
  </si>
  <si>
    <t>40歳～48歳の
偶数年齢の女性</t>
    <rPh sb="2" eb="3">
      <t>サイ</t>
    </rPh>
    <rPh sb="6" eb="7">
      <t>サイ</t>
    </rPh>
    <rPh sb="9" eb="11">
      <t>グウスウ</t>
    </rPh>
    <rPh sb="11" eb="13">
      <t>ネンレイ</t>
    </rPh>
    <rPh sb="14" eb="16">
      <t>ジョセイ</t>
    </rPh>
    <phoneticPr fontId="35"/>
  </si>
  <si>
    <t>子宮頸がん検診
（オプション）</t>
    <rPh sb="0" eb="2">
      <t>シキュウ</t>
    </rPh>
    <rPh sb="2" eb="3">
      <t>ケイ</t>
    </rPh>
    <rPh sb="5" eb="7">
      <t>ケンシン</t>
    </rPh>
    <phoneticPr fontId="35"/>
  </si>
  <si>
    <t>36歳～74歳の
偶数年齢の女性</t>
    <rPh sb="2" eb="3">
      <t>サイ</t>
    </rPh>
    <rPh sb="6" eb="7">
      <t>サイ</t>
    </rPh>
    <rPh sb="9" eb="11">
      <t>グウスウ</t>
    </rPh>
    <rPh sb="11" eb="13">
      <t>ネンレイ</t>
    </rPh>
    <rPh sb="14" eb="16">
      <t>ジョセイ</t>
    </rPh>
    <phoneticPr fontId="35"/>
  </si>
  <si>
    <r>
      <t>※年齢は満年齢ではなく、</t>
    </r>
    <r>
      <rPr>
        <u/>
        <sz val="14"/>
        <color rgb="FFFF0000"/>
        <rFont val="BIZ UDPゴシック"/>
        <family val="3"/>
        <charset val="128"/>
      </rPr>
      <t>年度年齢となります。</t>
    </r>
    <r>
      <rPr>
        <sz val="14"/>
        <color theme="1"/>
        <rFont val="BIZ UDPゴシック"/>
        <family val="3"/>
        <charset val="128"/>
      </rPr>
      <t xml:space="preserve">
助成対象かどうかの確認は別紙の一覧表をご覧ください。</t>
    </r>
    <rPh sb="1" eb="3">
      <t>ネンレイ</t>
    </rPh>
    <rPh sb="4" eb="7">
      <t>マンネンレイ</t>
    </rPh>
    <rPh sb="12" eb="14">
      <t>ネンド</t>
    </rPh>
    <rPh sb="14" eb="16">
      <t>ネンレイ</t>
    </rPh>
    <rPh sb="23" eb="25">
      <t>ジョセイ</t>
    </rPh>
    <rPh sb="25" eb="27">
      <t>タイショウ</t>
    </rPh>
    <rPh sb="32" eb="34">
      <t>カクニン</t>
    </rPh>
    <rPh sb="35" eb="37">
      <t>ベッシ</t>
    </rPh>
    <rPh sb="38" eb="40">
      <t>イチラン</t>
    </rPh>
    <rPh sb="40" eb="41">
      <t>ヒョウ</t>
    </rPh>
    <rPh sb="43" eb="44">
      <t>ラン</t>
    </rPh>
    <phoneticPr fontId="35"/>
  </si>
  <si>
    <t>オプション一覧</t>
    <rPh sb="5" eb="7">
      <t>イチラン</t>
    </rPh>
    <phoneticPr fontId="35"/>
  </si>
  <si>
    <t>オプション内容</t>
    <rPh sb="5" eb="7">
      <t>ナイヨウ</t>
    </rPh>
    <phoneticPr fontId="35"/>
  </si>
  <si>
    <t>料金（税込）</t>
    <rPh sb="0" eb="2">
      <t>リョウキン</t>
    </rPh>
    <rPh sb="3" eb="5">
      <t>ゼイコミ</t>
    </rPh>
    <phoneticPr fontId="35"/>
  </si>
  <si>
    <t>備考</t>
    <rPh sb="0" eb="2">
      <t>ビコウ</t>
    </rPh>
    <phoneticPr fontId="35"/>
  </si>
  <si>
    <t>付加健診
（自費受診）</t>
    <rPh sb="0" eb="4">
      <t>フカケンシン</t>
    </rPh>
    <rPh sb="6" eb="8">
      <t>ジヒ</t>
    </rPh>
    <rPh sb="8" eb="10">
      <t>ジュシン</t>
    </rPh>
    <phoneticPr fontId="35"/>
  </si>
  <si>
    <t>一般健診に加え、下記内容を自費受診できます。（別途一般健診代がかかります）
尿沈渣鏡検・血小板数・血液像・総蛋白アルブミン・総ビリルビン
アミラーゼ・乳酸脱水素酵素（LDH）
眼底検査（両眼）・呼吸機能検査・腹部超音波検査</t>
    <rPh sb="0" eb="2">
      <t>イッパン</t>
    </rPh>
    <rPh sb="2" eb="4">
      <t>ケンシン</t>
    </rPh>
    <rPh sb="5" eb="6">
      <t>クワ</t>
    </rPh>
    <rPh sb="8" eb="10">
      <t>カキ</t>
    </rPh>
    <rPh sb="10" eb="12">
      <t>ナイヨウ</t>
    </rPh>
    <rPh sb="13" eb="15">
      <t>ジヒ</t>
    </rPh>
    <rPh sb="15" eb="17">
      <t>ジュシン</t>
    </rPh>
    <rPh sb="23" eb="25">
      <t>ベット</t>
    </rPh>
    <rPh sb="25" eb="27">
      <t>イッパン</t>
    </rPh>
    <rPh sb="27" eb="29">
      <t>ケンシン</t>
    </rPh>
    <rPh sb="29" eb="30">
      <t>ダイ</t>
    </rPh>
    <rPh sb="109" eb="111">
      <t>ケンサ</t>
    </rPh>
    <phoneticPr fontId="35"/>
  </si>
  <si>
    <t>協会けんぽ
補助対象外年齢の方</t>
    <rPh sb="0" eb="2">
      <t>キョウカイ</t>
    </rPh>
    <rPh sb="6" eb="8">
      <t>ホジョ</t>
    </rPh>
    <rPh sb="8" eb="10">
      <t>タイショウ</t>
    </rPh>
    <rPh sb="10" eb="11">
      <t>ガイ</t>
    </rPh>
    <rPh sb="11" eb="13">
      <t>ネンレイ</t>
    </rPh>
    <rPh sb="14" eb="15">
      <t>カタ</t>
    </rPh>
    <phoneticPr fontId="35"/>
  </si>
  <si>
    <t>3,619円</t>
    <rPh sb="1" eb="6">
      <t>６１９エン</t>
    </rPh>
    <phoneticPr fontId="35"/>
  </si>
  <si>
    <t>5,621円</t>
    <rPh sb="1" eb="6">
      <t>６２１エン</t>
    </rPh>
    <phoneticPr fontId="35"/>
  </si>
  <si>
    <t>子宮頸がん検診</t>
    <rPh sb="0" eb="2">
      <t>シキュウ</t>
    </rPh>
    <rPh sb="2" eb="3">
      <t>ケイ</t>
    </rPh>
    <rPh sb="5" eb="7">
      <t>ケンシン</t>
    </rPh>
    <phoneticPr fontId="35"/>
  </si>
  <si>
    <t>3,463円</t>
    <rPh sb="1" eb="6">
      <t>４６３エン</t>
    </rPh>
    <phoneticPr fontId="35"/>
  </si>
  <si>
    <t>HPV検査</t>
    <rPh sb="3" eb="5">
      <t>ケンサ</t>
    </rPh>
    <phoneticPr fontId="35"/>
  </si>
  <si>
    <t>子宮頸部細胞診と
同時申し込みが必要。</t>
    <rPh sb="0" eb="4">
      <t>シキュウケイブ</t>
    </rPh>
    <rPh sb="4" eb="7">
      <t>サイボウシン</t>
    </rPh>
    <rPh sb="9" eb="11">
      <t>ドウジ</t>
    </rPh>
    <rPh sb="11" eb="12">
      <t>モウ</t>
    </rPh>
    <rPh sb="13" eb="14">
      <t>コ</t>
    </rPh>
    <rPh sb="16" eb="18">
      <t>ヒツヨウ</t>
    </rPh>
    <phoneticPr fontId="2"/>
  </si>
  <si>
    <t>PET-CT</t>
    <phoneticPr fontId="35"/>
  </si>
  <si>
    <t>88,000円</t>
    <rPh sb="2" eb="7">
      <t>０００エン</t>
    </rPh>
    <phoneticPr fontId="35"/>
  </si>
  <si>
    <t>PET-CT検査
※蒲生医療センターで実施。詳細は当院ホームページ参照</t>
    <rPh sb="6" eb="8">
      <t>ケンサ</t>
    </rPh>
    <rPh sb="10" eb="14">
      <t>ガモウイリョウ</t>
    </rPh>
    <rPh sb="19" eb="21">
      <t>ジッシ</t>
    </rPh>
    <rPh sb="22" eb="24">
      <t>ショウサイ</t>
    </rPh>
    <rPh sb="25" eb="27">
      <t>トウイン</t>
    </rPh>
    <rPh sb="33" eb="35">
      <t>サンショウ</t>
    </rPh>
    <phoneticPr fontId="35"/>
  </si>
  <si>
    <t>蒲生医療センターで実施。前処置等の都合で健診と同日実施不可</t>
    <rPh sb="0" eb="4">
      <t>ガモウイリョウ</t>
    </rPh>
    <rPh sb="9" eb="11">
      <t>ジッシ</t>
    </rPh>
    <rPh sb="12" eb="15">
      <t>ゼンショチ</t>
    </rPh>
    <rPh sb="15" eb="16">
      <t>トウ</t>
    </rPh>
    <rPh sb="17" eb="19">
      <t>ツゴウ</t>
    </rPh>
    <rPh sb="20" eb="22">
      <t>ケンシン</t>
    </rPh>
    <rPh sb="23" eb="25">
      <t>ドウジツ</t>
    </rPh>
    <rPh sb="25" eb="27">
      <t>ジッシ</t>
    </rPh>
    <rPh sb="27" eb="29">
      <t>フカ</t>
    </rPh>
    <phoneticPr fontId="2"/>
  </si>
  <si>
    <t>大腸-CT</t>
    <rPh sb="0" eb="2">
      <t>ダイチョウ</t>
    </rPh>
    <phoneticPr fontId="2"/>
  </si>
  <si>
    <t>脳オプション</t>
    <phoneticPr fontId="35"/>
  </si>
  <si>
    <t>頸動脈エコー
頭部MRI検査</t>
    <rPh sb="0" eb="3">
      <t>ケイドウミャク</t>
    </rPh>
    <rPh sb="7" eb="9">
      <t>トウブ</t>
    </rPh>
    <rPh sb="12" eb="14">
      <t>ケンサ</t>
    </rPh>
    <phoneticPr fontId="35"/>
  </si>
  <si>
    <t>一日の人数制限あり</t>
    <rPh sb="0" eb="2">
      <t>イチニチ</t>
    </rPh>
    <rPh sb="3" eb="5">
      <t>ニンズウ</t>
    </rPh>
    <rPh sb="5" eb="7">
      <t>セイゲン</t>
    </rPh>
    <phoneticPr fontId="2"/>
  </si>
  <si>
    <t>肺機能オプション</t>
    <rPh sb="0" eb="1">
      <t>ハイ</t>
    </rPh>
    <rPh sb="1" eb="3">
      <t>キノウ</t>
    </rPh>
    <phoneticPr fontId="35"/>
  </si>
  <si>
    <t>16,500円</t>
    <rPh sb="2" eb="7">
      <t>５００エン</t>
    </rPh>
    <phoneticPr fontId="35"/>
  </si>
  <si>
    <t>胸部CT検査
喀痰培養</t>
    <rPh sb="0" eb="2">
      <t>キョウブ</t>
    </rPh>
    <rPh sb="4" eb="6">
      <t>ケンサ</t>
    </rPh>
    <rPh sb="7" eb="9">
      <t>カクタン</t>
    </rPh>
    <rPh sb="9" eb="11">
      <t>バイヨウ</t>
    </rPh>
    <phoneticPr fontId="35"/>
  </si>
  <si>
    <t>心機能オプション</t>
    <rPh sb="0" eb="3">
      <t>シンキノウ</t>
    </rPh>
    <phoneticPr fontId="35"/>
  </si>
  <si>
    <t>12,650円</t>
    <rPh sb="2" eb="7">
      <t>６５０エン</t>
    </rPh>
    <phoneticPr fontId="35"/>
  </si>
  <si>
    <t>心臓エコー
BNP</t>
    <rPh sb="0" eb="2">
      <t>シンゾウ</t>
    </rPh>
    <phoneticPr fontId="35"/>
  </si>
  <si>
    <t>ヘリコバクター
ピロリ菌オプション</t>
    <rPh sb="11" eb="12">
      <t>キン</t>
    </rPh>
    <phoneticPr fontId="35"/>
  </si>
  <si>
    <t>ヘリコバクターピロリ抗体検査（血液）
ヘリコバクターピロリ抗原検査（便）</t>
    <rPh sb="10" eb="12">
      <t>コウタイ</t>
    </rPh>
    <rPh sb="12" eb="14">
      <t>ケンサ</t>
    </rPh>
    <rPh sb="15" eb="17">
      <t>ケツエキ</t>
    </rPh>
    <rPh sb="29" eb="33">
      <t>コウゲンケンサ</t>
    </rPh>
    <rPh sb="34" eb="35">
      <t>ベン</t>
    </rPh>
    <phoneticPr fontId="35"/>
  </si>
  <si>
    <t>骨オプション</t>
    <rPh sb="0" eb="1">
      <t>ホネ</t>
    </rPh>
    <phoneticPr fontId="35"/>
  </si>
  <si>
    <t>骨密度検査
（腰椎+股関節撮影）</t>
    <rPh sb="0" eb="3">
      <t>コツミツド</t>
    </rPh>
    <rPh sb="3" eb="5">
      <t>ケンサ</t>
    </rPh>
    <phoneticPr fontId="35"/>
  </si>
  <si>
    <t>アレルギー検査</t>
    <rPh sb="5" eb="7">
      <t>ケンサ</t>
    </rPh>
    <phoneticPr fontId="35"/>
  </si>
  <si>
    <t>アレルギー検査39項目　（VIEW39）
※詳細は当院ホームページ参照</t>
    <rPh sb="5" eb="7">
      <t>ケンサ</t>
    </rPh>
    <rPh sb="9" eb="11">
      <t>コウモク</t>
    </rPh>
    <rPh sb="22" eb="24">
      <t>ショウサイ</t>
    </rPh>
    <rPh sb="25" eb="27">
      <t>トウイン</t>
    </rPh>
    <rPh sb="33" eb="35">
      <t>サンショウ</t>
    </rPh>
    <phoneticPr fontId="35"/>
  </si>
  <si>
    <t>前立腺がん検診</t>
    <rPh sb="0" eb="3">
      <t>ゼンリツセン</t>
    </rPh>
    <rPh sb="5" eb="7">
      <t>ケンシン</t>
    </rPh>
    <phoneticPr fontId="35"/>
  </si>
  <si>
    <t>PSA（前立腺がん検査）</t>
    <rPh sb="4" eb="7">
      <t>ゼンリツセン</t>
    </rPh>
    <rPh sb="9" eb="11">
      <t>ケンサ</t>
    </rPh>
    <phoneticPr fontId="35"/>
  </si>
  <si>
    <t>腫瘍マーカー</t>
    <rPh sb="0" eb="2">
      <t>シュヨウ</t>
    </rPh>
    <phoneticPr fontId="35"/>
  </si>
  <si>
    <t>CEA（消化器系がん検査）</t>
    <rPh sb="4" eb="7">
      <t>ショウカキ</t>
    </rPh>
    <rPh sb="7" eb="8">
      <t>ケイ</t>
    </rPh>
    <rPh sb="10" eb="12">
      <t>ケンサ</t>
    </rPh>
    <phoneticPr fontId="35"/>
  </si>
  <si>
    <t>CA19-9（消化器系がん検査）</t>
    <phoneticPr fontId="35"/>
  </si>
  <si>
    <t>AFP（肝臓系がん検査）</t>
    <rPh sb="4" eb="6">
      <t>カンゾウ</t>
    </rPh>
    <rPh sb="6" eb="7">
      <t>ケイ</t>
    </rPh>
    <rPh sb="9" eb="11">
      <t>ケンサ</t>
    </rPh>
    <phoneticPr fontId="35"/>
  </si>
  <si>
    <t>CEA・CA19-9・AFPより二項目</t>
    <phoneticPr fontId="35"/>
  </si>
  <si>
    <t>CEA・CA19-9・AFPの三項目</t>
    <phoneticPr fontId="35"/>
  </si>
  <si>
    <t>8,800円</t>
    <rPh sb="5" eb="6">
      <t>エン</t>
    </rPh>
    <phoneticPr fontId="35"/>
  </si>
  <si>
    <r>
      <rPr>
        <sz val="13"/>
        <color theme="1"/>
        <rFont val="UD デジタル 教科書体 NK-B"/>
        <family val="1"/>
        <charset val="128"/>
      </rPr>
      <t xml:space="preserve">※下記オプションは日野記念病院独自で行っているオプション内容となります。
　  協会けんぽ健診時に同時にお申込みいただけます。
　  オプションによっては1日の上限人数があるためご希望に添えない場合があります。
　  </t>
    </r>
    <r>
      <rPr>
        <sz val="13"/>
        <color rgb="FFFF0000"/>
        <rFont val="UD デジタル 教科書体 NK-B"/>
        <family val="1"/>
        <charset val="128"/>
      </rPr>
      <t>このページのオプションは協会けんぽの</t>
    </r>
    <r>
      <rPr>
        <b/>
        <u/>
        <sz val="13"/>
        <color rgb="FFFF0000"/>
        <rFont val="UD デジタル 教科書体 NK-B"/>
        <family val="1"/>
        <charset val="128"/>
      </rPr>
      <t>補助対象になりません</t>
    </r>
    <r>
      <rPr>
        <sz val="13"/>
        <color rgb="FFFF0000"/>
        <rFont val="UD デジタル 教科書体 NK-B"/>
        <family val="1"/>
        <charset val="128"/>
      </rPr>
      <t>のでご注意ください。</t>
    </r>
    <rPh sb="1" eb="3">
      <t>カキ</t>
    </rPh>
    <rPh sb="9" eb="11">
      <t>ヒノ</t>
    </rPh>
    <rPh sb="11" eb="13">
      <t>キネン</t>
    </rPh>
    <rPh sb="13" eb="15">
      <t>ビョウイン</t>
    </rPh>
    <rPh sb="15" eb="17">
      <t>ドクジ</t>
    </rPh>
    <rPh sb="18" eb="19">
      <t>オコナ</t>
    </rPh>
    <rPh sb="28" eb="30">
      <t>ナイヨウ</t>
    </rPh>
    <rPh sb="40" eb="42">
      <t>キョウカイ</t>
    </rPh>
    <rPh sb="45" eb="47">
      <t>ケンシン</t>
    </rPh>
    <rPh sb="47" eb="48">
      <t>ジ</t>
    </rPh>
    <rPh sb="49" eb="51">
      <t>ドウジ</t>
    </rPh>
    <rPh sb="53" eb="55">
      <t>モウシコ</t>
    </rPh>
    <rPh sb="78" eb="79">
      <t>ニチ</t>
    </rPh>
    <rPh sb="80" eb="82">
      <t>ジョウゲン</t>
    </rPh>
    <rPh sb="82" eb="84">
      <t>ニンズウ</t>
    </rPh>
    <rPh sb="90" eb="92">
      <t>キボウ</t>
    </rPh>
    <rPh sb="93" eb="94">
      <t>ソ</t>
    </rPh>
    <rPh sb="97" eb="99">
      <t>バアイ</t>
    </rPh>
    <rPh sb="121" eb="123">
      <t>キョウカイ</t>
    </rPh>
    <rPh sb="127" eb="129">
      <t>ホジョ</t>
    </rPh>
    <rPh sb="129" eb="131">
      <t>タイショウ</t>
    </rPh>
    <rPh sb="140" eb="142">
      <t>チュウイ</t>
    </rPh>
    <phoneticPr fontId="35"/>
  </si>
  <si>
    <t>日野記念病院　R6.4.1更新</t>
    <rPh sb="0" eb="6">
      <t>ヒノキネンビョウイン</t>
    </rPh>
    <rPh sb="13" eb="15">
      <t>コウシン</t>
    </rPh>
    <phoneticPr fontId="35"/>
  </si>
  <si>
    <t>大腸CT検査
※蒲生医療センターで実施。</t>
    <rPh sb="0" eb="2">
      <t>ダイチョウ</t>
    </rPh>
    <rPh sb="4" eb="6">
      <t>ケンサ</t>
    </rPh>
    <rPh sb="8" eb="12">
      <t>ガモウイリョウ</t>
    </rPh>
    <rPh sb="17" eb="19">
      <t>ジッシ</t>
    </rPh>
    <phoneticPr fontId="35"/>
  </si>
  <si>
    <r>
      <t xml:space="preserve">20,000円
</t>
    </r>
    <r>
      <rPr>
        <sz val="10"/>
        <color rgb="FFFF0000"/>
        <rFont val="BIZ UDPゴシック"/>
        <family val="3"/>
        <charset val="128"/>
      </rPr>
      <t xml:space="preserve">※別途薬剤検査食で
</t>
    </r>
    <r>
      <rPr>
        <b/>
        <sz val="10"/>
        <color rgb="FFFF0000"/>
        <rFont val="BIZ UDPゴシック"/>
        <family val="3"/>
        <charset val="128"/>
      </rPr>
      <t>2,080円</t>
    </r>
    <r>
      <rPr>
        <sz val="10"/>
        <color rgb="FFFF0000"/>
        <rFont val="BIZ UDPゴシック"/>
        <family val="3"/>
        <charset val="128"/>
      </rPr>
      <t>必要です</t>
    </r>
    <rPh sb="6" eb="7">
      <t>エン</t>
    </rPh>
    <rPh sb="9" eb="11">
      <t>ベット</t>
    </rPh>
    <rPh sb="11" eb="13">
      <t>ヤクザイ</t>
    </rPh>
    <rPh sb="13" eb="15">
      <t>ケンサ</t>
    </rPh>
    <rPh sb="15" eb="16">
      <t>ショク</t>
    </rPh>
    <rPh sb="19" eb="24">
      <t>０８０エン</t>
    </rPh>
    <rPh sb="24" eb="26">
      <t>ヒツヨウ</t>
    </rPh>
    <phoneticPr fontId="2"/>
  </si>
  <si>
    <t>実施年度で
40歳・45歳
50歳・55歳
60歳・65歳
70歳</t>
    <rPh sb="0" eb="2">
      <t>ジッシ</t>
    </rPh>
    <rPh sb="2" eb="4">
      <t>ネンド</t>
    </rPh>
    <rPh sb="8" eb="9">
      <t>サイ</t>
    </rPh>
    <rPh sb="12" eb="13">
      <t>サイ</t>
    </rPh>
    <rPh sb="16" eb="17">
      <t>サイ</t>
    </rPh>
    <rPh sb="20" eb="21">
      <t>サイ</t>
    </rPh>
    <rPh sb="24" eb="25">
      <t>サイ</t>
    </rPh>
    <rPh sb="28" eb="29">
      <t>サイ</t>
    </rPh>
    <rPh sb="32" eb="33">
      <t>サイ</t>
    </rPh>
    <phoneticPr fontId="35"/>
  </si>
  <si>
    <r>
      <rPr>
        <sz val="16"/>
        <color theme="1"/>
        <rFont val="BIZ UDPゴシック"/>
        <family val="3"/>
        <charset val="128"/>
      </rPr>
      <t>7,971円</t>
    </r>
    <r>
      <rPr>
        <sz val="14"/>
        <color theme="1"/>
        <rFont val="BIZ UDPゴシック"/>
        <family val="3"/>
        <charset val="128"/>
      </rPr>
      <t xml:space="preserve">
</t>
    </r>
    <r>
      <rPr>
        <sz val="11"/>
        <color theme="1"/>
        <rFont val="BIZ UDPゴシック"/>
        <family val="3"/>
        <charset val="128"/>
      </rPr>
      <t>（5,282円+2,689円）</t>
    </r>
    <rPh sb="5" eb="6">
      <t>エン</t>
    </rPh>
    <rPh sb="13" eb="14">
      <t>エン</t>
    </rPh>
    <rPh sb="20" eb="21">
      <t>エン</t>
    </rPh>
    <phoneticPr fontId="35"/>
  </si>
  <si>
    <t>9,603円</t>
    <rPh sb="1" eb="6">
      <t>６０３エン</t>
    </rPh>
    <phoneticPr fontId="35"/>
  </si>
  <si>
    <t>診察・身長・体重・BMI・血圧測定・腹囲測定
視力検査・聴力検査
尿検査（糖・蛋白・潜血）
便潜血検査（２日法）
貧血検査（赤血球・血色素数・ヘマトクリット・白血球）
肝機能検査（AST『GOT』・ALT『GPT』・γ‐GTP・ALP）
脂質検査（総コレステロール・ＨＤＬコレステロール・中性脂肪
ＬＤＬコレステロール）
代謝等（血糖・尿酸）
腎機能（血清クレアチニン・eGFR・推定一日食塩摂取量）
心電図検査・胸部Ⅹ線検査
内視鏡検査、又は胃部Ⅹ線検査（内視鏡実施時、鎮静を希望される場合は+3,300円）</t>
    <rPh sb="34" eb="36">
      <t>ケンサ</t>
    </rPh>
    <rPh sb="59" eb="61">
      <t>ケンサ</t>
    </rPh>
    <rPh sb="62" eb="65">
      <t>セッケッキュウ</t>
    </rPh>
    <rPh sb="66" eb="67">
      <t>ケツ</t>
    </rPh>
    <rPh sb="67" eb="69">
      <t>シキソ</t>
    </rPh>
    <rPh sb="69" eb="70">
      <t>スウ</t>
    </rPh>
    <rPh sb="79" eb="82">
      <t>ハッケッキュウ</t>
    </rPh>
    <rPh sb="84" eb="87">
      <t>カンキノウ</t>
    </rPh>
    <rPh sb="87" eb="89">
      <t>ケンサ</t>
    </rPh>
    <rPh sb="119" eb="121">
      <t>シシツ</t>
    </rPh>
    <rPh sb="121" eb="123">
      <t>ケンサ</t>
    </rPh>
    <rPh sb="161" eb="163">
      <t>タイシャ</t>
    </rPh>
    <rPh sb="163" eb="164">
      <t>トウ</t>
    </rPh>
    <rPh sb="172" eb="173">
      <t>ジン</t>
    </rPh>
    <rPh sb="173" eb="175">
      <t>キノウ</t>
    </rPh>
    <rPh sb="176" eb="178">
      <t>ケッセイ</t>
    </rPh>
    <rPh sb="211" eb="213">
      <t>ケンサ</t>
    </rPh>
    <rPh sb="214" eb="217">
      <t>ナイシキョウ</t>
    </rPh>
    <rPh sb="217" eb="219">
      <t>ケンサ</t>
    </rPh>
    <rPh sb="220" eb="221">
      <t>マタ</t>
    </rPh>
    <rPh sb="226" eb="228">
      <t>ケンサ</t>
    </rPh>
    <rPh sb="229" eb="232">
      <t>ナイシキョウ</t>
    </rPh>
    <rPh sb="232" eb="234">
      <t>ジッシ</t>
    </rPh>
    <rPh sb="234" eb="235">
      <t>ジ</t>
    </rPh>
    <rPh sb="239" eb="241">
      <t>キボウ</t>
    </rPh>
    <rPh sb="244" eb="246">
      <t>バアイ</t>
    </rPh>
    <rPh sb="253" eb="254">
      <t>エン</t>
    </rPh>
    <phoneticPr fontId="35"/>
  </si>
  <si>
    <t>29,700円</t>
    <rPh sb="6" eb="7">
      <t>エン</t>
    </rPh>
    <phoneticPr fontId="35"/>
  </si>
  <si>
    <t>5,500円</t>
    <rPh sb="5" eb="6">
      <t>エン</t>
    </rPh>
    <phoneticPr fontId="35"/>
  </si>
  <si>
    <t>9,900円</t>
    <rPh sb="5" eb="6">
      <t>エン</t>
    </rPh>
    <phoneticPr fontId="35"/>
  </si>
  <si>
    <t>1,870円</t>
    <rPh sb="5" eb="6">
      <t>エン</t>
    </rPh>
    <phoneticPr fontId="35"/>
  </si>
  <si>
    <t>2,970円</t>
    <rPh sb="5" eb="6">
      <t>エン</t>
    </rPh>
    <phoneticPr fontId="35"/>
  </si>
  <si>
    <t>3,850円</t>
    <rPh sb="5" eb="6">
      <t>エン</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</si>
</sst>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m&quot;月&quot;d&quot;日&quot;;@"/>
    <numFmt numFmtId="177" formatCode="[$-411]ggge&quot;年&quot;m&quot;月&quot;d&quot;日&quot;;@"/>
    <numFmt numFmtId="178" formatCode="&quot;〒&quot;000\-0000"/>
    <numFmt numFmtId="179" formatCode="0&quot;名&quot;"/>
  </numFmts>
  <fonts count="58" x14ac:knownFonts="1">
    <font>
      <sz val="11"/>
      <color theme="1"/>
      <name val="游ゴシック"/>
      <family val="2"/>
      <charset val="128"/>
      <scheme val="minor"/>
    </font>
    <font>
      <sz val="11"/>
      <color theme="1"/>
      <name val="ＭＳ ゴシック"/>
      <family val="2"/>
      <charset val="128"/>
    </font>
    <font>
      <sz val="6"/>
      <name val="游ゴシック"/>
      <family val="2"/>
      <charset val="128"/>
      <scheme val="minor"/>
    </font>
    <font>
      <sz val="8"/>
      <color theme="1"/>
      <name val="ＭＳ Ｐ明朝"/>
      <family val="1"/>
      <charset val="128"/>
    </font>
    <font>
      <sz val="12"/>
      <color theme="1"/>
      <name val="ＭＳ Ｐ明朝"/>
      <family val="1"/>
      <charset val="128"/>
    </font>
    <font>
      <b/>
      <sz val="12"/>
      <color theme="1"/>
      <name val="Arial"/>
      <family val="2"/>
    </font>
    <font>
      <sz val="16"/>
      <color theme="1"/>
      <name val="游ゴシック"/>
      <family val="2"/>
      <charset val="128"/>
      <scheme val="minor"/>
    </font>
    <font>
      <sz val="16"/>
      <color theme="1"/>
      <name val="游ゴシック"/>
      <family val="3"/>
      <charset val="128"/>
      <scheme val="minor"/>
    </font>
    <font>
      <sz val="9"/>
      <color theme="1"/>
      <name val="ＭＳ Ｐ明朝"/>
      <family val="1"/>
      <charset val="128"/>
    </font>
    <font>
      <sz val="14"/>
      <color theme="1"/>
      <name val="UD デジタル 教科書体 NK-B"/>
      <family val="1"/>
      <charset val="128"/>
    </font>
    <font>
      <sz val="12"/>
      <color rgb="FF000000"/>
      <name val="ＭＳ Ｐ明朝"/>
      <family val="1"/>
      <charset val="128"/>
    </font>
    <font>
      <sz val="11"/>
      <color theme="1"/>
      <name val="BIZ UDP明朝 Medium"/>
      <family val="1"/>
      <charset val="128"/>
    </font>
    <font>
      <b/>
      <sz val="14"/>
      <color theme="1"/>
      <name val="BIZ UDP明朝 Medium"/>
      <family val="1"/>
      <charset val="128"/>
    </font>
    <font>
      <sz val="16"/>
      <color theme="1"/>
      <name val="BIZ UDP明朝 Medium"/>
      <family val="1"/>
      <charset val="128"/>
    </font>
    <font>
      <sz val="16"/>
      <name val="BIZ UDP明朝 Medium"/>
      <family val="1"/>
      <charset val="128"/>
    </font>
    <font>
      <sz val="14"/>
      <color theme="1"/>
      <name val="BIZ UDP明朝 Medium"/>
      <family val="1"/>
      <charset val="128"/>
    </font>
    <font>
      <sz val="20"/>
      <color theme="1"/>
      <name val="游ゴシック"/>
      <family val="2"/>
      <charset val="128"/>
      <scheme val="minor"/>
    </font>
    <font>
      <sz val="20"/>
      <color theme="1"/>
      <name val="游ゴシック"/>
      <family val="3"/>
      <charset val="128"/>
      <scheme val="minor"/>
    </font>
    <font>
      <b/>
      <sz val="20"/>
      <color theme="0"/>
      <name val="BIZ UDP明朝 Medium"/>
      <family val="1"/>
      <charset val="128"/>
    </font>
    <font>
      <sz val="12"/>
      <color theme="1"/>
      <name val="BIZ UDP明朝 Medium"/>
      <family val="1"/>
      <charset val="128"/>
    </font>
    <font>
      <sz val="8"/>
      <color theme="1"/>
      <name val="BIZ UDP明朝 Medium"/>
      <family val="1"/>
      <charset val="128"/>
    </font>
    <font>
      <b/>
      <sz val="12"/>
      <color rgb="FFFF0000"/>
      <name val="BIZ UDP明朝 Medium"/>
      <family val="1"/>
      <charset val="128"/>
    </font>
    <font>
      <sz val="11"/>
      <color theme="1"/>
      <name val="游ゴシック"/>
      <family val="2"/>
      <charset val="128"/>
      <scheme val="minor"/>
    </font>
    <font>
      <sz val="20"/>
      <color theme="1"/>
      <name val="BIZ UDP明朝 Medium"/>
      <family val="1"/>
      <charset val="128"/>
    </font>
    <font>
      <sz val="20"/>
      <color theme="1"/>
      <name val="ＭＳ Ｐ明朝"/>
      <family val="1"/>
      <charset val="128"/>
    </font>
    <font>
      <sz val="11"/>
      <color rgb="FFFF0000"/>
      <name val="游ゴシック"/>
      <family val="2"/>
      <charset val="128"/>
      <scheme val="minor"/>
    </font>
    <font>
      <sz val="14"/>
      <color theme="1"/>
      <name val="游ゴシック"/>
      <family val="2"/>
      <charset val="128"/>
      <scheme val="minor"/>
    </font>
    <font>
      <sz val="15"/>
      <color theme="1"/>
      <name val="UD デジタル 教科書体 NK-B"/>
      <family val="1"/>
      <charset val="128"/>
    </font>
    <font>
      <sz val="15"/>
      <color rgb="FFFF0000"/>
      <name val="UD デジタル 教科書体 NK-B"/>
      <family val="1"/>
      <charset val="128"/>
    </font>
    <font>
      <sz val="16"/>
      <color theme="1"/>
      <name val="UD デジタル 教科書体 NK-B"/>
      <family val="1"/>
      <charset val="128"/>
    </font>
    <font>
      <sz val="12"/>
      <color theme="1"/>
      <name val="UD デジタル 教科書体 NK-B"/>
      <family val="1"/>
      <charset val="128"/>
    </font>
    <font>
      <u/>
      <sz val="14"/>
      <color rgb="FFFF0000"/>
      <name val="UD デジタル 教科書体 NK-B"/>
      <family val="1"/>
      <charset val="128"/>
    </font>
    <font>
      <sz val="14"/>
      <name val="UD デジタル 教科書体 NK-B"/>
      <family val="1"/>
      <charset val="128"/>
    </font>
    <font>
      <u/>
      <sz val="11"/>
      <color theme="10"/>
      <name val="游ゴシック"/>
      <family val="2"/>
      <charset val="128"/>
      <scheme val="minor"/>
    </font>
    <font>
      <u/>
      <sz val="14"/>
      <color theme="10"/>
      <name val="UD デジタル 教科書体 NK-B"/>
      <family val="1"/>
      <charset val="128"/>
    </font>
    <font>
      <sz val="6"/>
      <name val="ＭＳ ゴシック"/>
      <family val="2"/>
      <charset val="128"/>
    </font>
    <font>
      <sz val="22"/>
      <color theme="1"/>
      <name val="ＭＳ ゴシック"/>
      <family val="2"/>
      <charset val="128"/>
    </font>
    <font>
      <sz val="22"/>
      <color theme="1"/>
      <name val="BIZ UDP明朝 Medium"/>
      <family val="1"/>
      <charset val="128"/>
    </font>
    <font>
      <sz val="24"/>
      <color theme="1"/>
      <name val="BIZ UDP明朝 Medium"/>
      <family val="1"/>
      <charset val="128"/>
    </font>
    <font>
      <sz val="10"/>
      <color theme="1"/>
      <name val="BIZ UDPゴシック"/>
      <family val="3"/>
      <charset val="128"/>
    </font>
    <font>
      <sz val="18"/>
      <color theme="1"/>
      <name val="BIZ UDPゴシック"/>
      <family val="3"/>
      <charset val="128"/>
    </font>
    <font>
      <sz val="12"/>
      <color theme="1"/>
      <name val="BIZ UDPゴシック"/>
      <family val="3"/>
      <charset val="128"/>
    </font>
    <font>
      <sz val="14"/>
      <color theme="1"/>
      <name val="BIZ UDPゴシック"/>
      <family val="3"/>
      <charset val="128"/>
    </font>
    <font>
      <sz val="16"/>
      <color theme="1"/>
      <name val="BIZ UDPゴシック"/>
      <family val="3"/>
      <charset val="128"/>
    </font>
    <font>
      <sz val="11.5"/>
      <color theme="1"/>
      <name val="BIZ UDPゴシック"/>
      <family val="3"/>
      <charset val="128"/>
    </font>
    <font>
      <sz val="11"/>
      <color theme="1"/>
      <name val="BIZ UDPゴシック"/>
      <family val="3"/>
      <charset val="128"/>
    </font>
    <font>
      <sz val="9"/>
      <color theme="1"/>
      <name val="BIZ UDPゴシック"/>
      <family val="3"/>
      <charset val="128"/>
    </font>
    <font>
      <u/>
      <sz val="14"/>
      <color rgb="FFFF0000"/>
      <name val="BIZ UDPゴシック"/>
      <family val="3"/>
      <charset val="128"/>
    </font>
    <font>
      <sz val="24"/>
      <color theme="1"/>
      <name val="HGS創英角ｺﾞｼｯｸUB"/>
      <family val="3"/>
      <charset val="128"/>
    </font>
    <font>
      <sz val="13"/>
      <color theme="1"/>
      <name val="BIZ UDP明朝 Medium"/>
      <family val="1"/>
      <charset val="128"/>
    </font>
    <font>
      <sz val="13"/>
      <name val="BIZ UDPゴシック"/>
      <family val="3"/>
      <charset val="128"/>
    </font>
    <font>
      <sz val="13"/>
      <color theme="1"/>
      <name val="BIZ UDPゴシック"/>
      <family val="3"/>
      <charset val="128"/>
    </font>
    <font>
      <sz val="13"/>
      <color theme="1"/>
      <name val="UD デジタル 教科書体 NK-B"/>
      <family val="1"/>
      <charset val="128"/>
    </font>
    <font>
      <sz val="13"/>
      <color rgb="FFFF0000"/>
      <name val="UD デジタル 教科書体 NK-B"/>
      <family val="1"/>
      <charset val="128"/>
    </font>
    <font>
      <b/>
      <u/>
      <sz val="13"/>
      <color rgb="FFFF0000"/>
      <name val="UD デジタル 教科書体 NK-B"/>
      <family val="1"/>
      <charset val="128"/>
    </font>
    <font>
      <sz val="10"/>
      <color rgb="FFFF0000"/>
      <name val="BIZ UDPゴシック"/>
      <family val="3"/>
      <charset val="128"/>
    </font>
    <font>
      <b/>
      <sz val="10"/>
      <color rgb="FFFF0000"/>
      <name val="BIZ UDPゴシック"/>
      <family val="3"/>
      <charset val="128"/>
    </font>
    <font>
      <b/>
      <sz val="28"/>
      <color theme="1"/>
      <name val="BIZ UDP明朝 Medium"/>
      <family val="1"/>
      <charset val="128"/>
    </font>
  </fonts>
  <fills count="20">
    <fill>
      <patternFill patternType="none"/>
    </fill>
    <fill>
      <patternFill patternType="gray125"/>
    </fill>
    <fill>
      <patternFill patternType="solid">
        <fgColor theme="7" tint="0.39997558519241921"/>
        <bgColor indexed="64"/>
      </patternFill>
    </fill>
    <fill>
      <patternFill patternType="solid">
        <fgColor theme="4"/>
        <bgColor theme="4"/>
      </patternFill>
    </fill>
    <fill>
      <patternFill patternType="solid">
        <fgColor theme="9" tint="-0.249977111117893"/>
        <bgColor indexed="64"/>
      </patternFill>
    </fill>
    <fill>
      <patternFill patternType="solid">
        <fgColor theme="5" tint="-0.249977111117893"/>
        <bgColor indexed="64"/>
      </patternFill>
    </fill>
    <fill>
      <patternFill patternType="solid">
        <fgColor theme="7" tint="-0.499984740745262"/>
        <bgColor indexed="64"/>
      </patternFill>
    </fill>
    <fill>
      <patternFill patternType="solid">
        <fgColor theme="4"/>
        <bgColor indexed="64"/>
      </patternFill>
    </fill>
    <fill>
      <patternFill patternType="solid">
        <fgColor theme="3"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7"/>
        <bgColor indexed="64"/>
      </patternFill>
    </fill>
    <fill>
      <patternFill patternType="solid">
        <fgColor theme="9" tint="0.59999389629810485"/>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theme="0"/>
      </right>
      <top/>
      <bottom style="thin">
        <color auto="1"/>
      </bottom>
      <diagonal/>
    </border>
    <border>
      <left style="thin">
        <color theme="0"/>
      </left>
      <right style="thin">
        <color theme="0"/>
      </right>
      <top/>
      <bottom style="thin">
        <color auto="1"/>
      </bottom>
      <diagonal/>
    </border>
    <border>
      <left style="thin">
        <color theme="0"/>
      </left>
      <right style="thin">
        <color auto="1"/>
      </right>
      <top/>
      <bottom style="thin">
        <color auto="1"/>
      </bottom>
      <diagonal/>
    </border>
    <border>
      <left style="thin">
        <color indexed="64"/>
      </left>
      <right style="thin">
        <color indexed="64"/>
      </right>
      <top style="thin">
        <color indexed="64"/>
      </top>
      <bottom/>
      <diagonal/>
    </border>
    <border>
      <left style="thin">
        <color auto="1"/>
      </left>
      <right style="dashDot">
        <color auto="1"/>
      </right>
      <top style="thin">
        <color auto="1"/>
      </top>
      <bottom style="thin">
        <color auto="1"/>
      </bottom>
      <diagonal/>
    </border>
    <border>
      <left style="dashDot">
        <color auto="1"/>
      </left>
      <right style="dashDot">
        <color auto="1"/>
      </right>
      <top style="thin">
        <color auto="1"/>
      </top>
      <bottom style="thin">
        <color auto="1"/>
      </bottom>
      <diagonal/>
    </border>
    <border>
      <left style="dashDot">
        <color auto="1"/>
      </left>
      <right/>
      <top style="thin">
        <color auto="1"/>
      </top>
      <bottom/>
      <diagonal/>
    </border>
    <border>
      <left/>
      <right style="dashDot">
        <color auto="1"/>
      </right>
      <top style="thin">
        <color indexed="64"/>
      </top>
      <bottom/>
      <diagonal/>
    </border>
    <border>
      <left style="dashDot">
        <color auto="1"/>
      </left>
      <right style="thin">
        <color auto="1"/>
      </right>
      <top style="thin">
        <color auto="1"/>
      </top>
      <bottom style="thin">
        <color auto="1"/>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bottom style="thin">
        <color indexed="64"/>
      </bottom>
      <diagonal style="thin">
        <color indexed="64"/>
      </diagonal>
    </border>
  </borders>
  <cellStyleXfs count="4">
    <xf numFmtId="0" fontId="0" fillId="0" borderId="0">
      <alignment vertical="center"/>
    </xf>
    <xf numFmtId="0" fontId="22" fillId="0" borderId="0">
      <alignment vertical="center"/>
    </xf>
    <xf numFmtId="0" fontId="33" fillId="0" borderId="0" applyNumberFormat="0" applyFill="0" applyBorder="0" applyAlignment="0" applyProtection="0">
      <alignment vertical="center"/>
    </xf>
    <xf numFmtId="0" fontId="1" fillId="0" borderId="0">
      <alignment vertical="center"/>
    </xf>
  </cellStyleXfs>
  <cellXfs count="205">
    <xf numFmtId="0" fontId="0" fillId="0" borderId="0" xfId="0">
      <alignment vertical="center"/>
    </xf>
    <xf numFmtId="0" fontId="5" fillId="0" borderId="5" xfId="0" applyFont="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8" fillId="3" borderId="8" xfId="0" applyFont="1" applyFill="1" applyBorder="1" applyAlignment="1">
      <alignment horizontal="center" vertical="center" wrapText="1"/>
    </xf>
    <xf numFmtId="0" fontId="0" fillId="0" borderId="0" xfId="0" applyAlignment="1">
      <alignment vertical="center" wrapText="1"/>
    </xf>
    <xf numFmtId="0" fontId="4" fillId="0" borderId="1"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1" fillId="0" borderId="0" xfId="0" applyFont="1">
      <alignment vertical="center"/>
    </xf>
    <xf numFmtId="0" fontId="11" fillId="7" borderId="11" xfId="0" applyFont="1" applyFill="1" applyBorder="1" applyAlignment="1">
      <alignment horizontal="center" vertical="center" wrapText="1"/>
    </xf>
    <xf numFmtId="0" fontId="15" fillId="5" borderId="14" xfId="0" applyFont="1" applyFill="1" applyBorder="1" applyAlignment="1">
      <alignment horizontal="center" vertical="center"/>
    </xf>
    <xf numFmtId="0" fontId="15" fillId="6" borderId="10" xfId="0" applyFont="1" applyFill="1" applyBorder="1" applyAlignment="1">
      <alignment horizontal="center" vertical="center"/>
    </xf>
    <xf numFmtId="176" fontId="19" fillId="0" borderId="1" xfId="0" applyNumberFormat="1" applyFont="1" applyBorder="1" applyAlignment="1" applyProtection="1">
      <alignment horizontal="center" vertical="center"/>
      <protection locked="0"/>
    </xf>
    <xf numFmtId="56" fontId="19" fillId="0" borderId="1" xfId="0" applyNumberFormat="1" applyFont="1" applyBorder="1" applyAlignment="1" applyProtection="1">
      <alignment horizontal="center" vertical="center"/>
      <protection locked="0"/>
    </xf>
    <xf numFmtId="56" fontId="19" fillId="2" borderId="1" xfId="0" applyNumberFormat="1" applyFont="1" applyFill="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178" fontId="19" fillId="0" borderId="1" xfId="0" applyNumberFormat="1" applyFont="1" applyBorder="1" applyAlignment="1" applyProtection="1">
      <alignment horizontal="center" vertical="center"/>
      <protection locked="0"/>
    </xf>
    <xf numFmtId="0" fontId="19" fillId="0" borderId="1" xfId="0" applyFont="1" applyBorder="1" applyAlignment="1" applyProtection="1">
      <alignment horizontal="center" vertical="center" wrapText="1"/>
      <protection locked="0"/>
    </xf>
    <xf numFmtId="49" fontId="19"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center" vertical="center" wrapText="1"/>
      <protection locked="0"/>
    </xf>
    <xf numFmtId="0" fontId="19" fillId="0" borderId="1" xfId="0" applyFont="1" applyFill="1" applyBorder="1" applyAlignment="1" applyProtection="1">
      <alignment horizontal="center" vertical="center"/>
      <protection locked="0"/>
    </xf>
    <xf numFmtId="0" fontId="18" fillId="6" borderId="1" xfId="0" applyFont="1" applyFill="1" applyBorder="1" applyAlignment="1">
      <alignment horizontal="center" vertical="center"/>
    </xf>
    <xf numFmtId="0" fontId="19" fillId="7" borderId="15" xfId="0" applyFont="1" applyFill="1" applyBorder="1" applyAlignment="1">
      <alignment horizontal="center" vertical="center" wrapText="1"/>
    </xf>
    <xf numFmtId="0" fontId="19" fillId="7" borderId="16" xfId="0" applyFont="1" applyFill="1" applyBorder="1" applyAlignment="1">
      <alignment horizontal="center" vertical="center" wrapText="1"/>
    </xf>
    <xf numFmtId="0" fontId="11" fillId="7" borderId="16" xfId="0" applyFont="1" applyFill="1" applyBorder="1" applyAlignment="1">
      <alignment horizontal="center" vertical="center" wrapText="1"/>
    </xf>
    <xf numFmtId="0" fontId="15" fillId="7" borderId="16" xfId="0" applyFont="1" applyFill="1" applyBorder="1" applyAlignment="1">
      <alignment horizontal="center" vertical="center" wrapText="1"/>
    </xf>
    <xf numFmtId="0" fontId="15" fillId="7" borderId="16" xfId="0" applyFont="1" applyFill="1" applyBorder="1" applyAlignment="1">
      <alignment horizontal="center" vertical="center"/>
    </xf>
    <xf numFmtId="0" fontId="15" fillId="7" borderId="17" xfId="0" applyFont="1" applyFill="1" applyBorder="1" applyAlignment="1">
      <alignment horizontal="center" vertical="center"/>
    </xf>
    <xf numFmtId="0" fontId="19" fillId="4" borderId="15" xfId="0" applyFont="1" applyFill="1" applyBorder="1" applyAlignment="1">
      <alignment horizontal="center" vertical="center"/>
    </xf>
    <xf numFmtId="0" fontId="19" fillId="4" borderId="16" xfId="0" applyFont="1" applyFill="1" applyBorder="1" applyAlignment="1">
      <alignment horizontal="center" vertical="center"/>
    </xf>
    <xf numFmtId="0" fontId="19" fillId="4" borderId="16"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20" fillId="0" borderId="1" xfId="0" applyFont="1" applyFill="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0" fillId="0" borderId="0" xfId="0" applyProtection="1">
      <alignment vertical="center"/>
      <protection locked="0"/>
    </xf>
    <xf numFmtId="176" fontId="4" fillId="0" borderId="0" xfId="0" applyNumberFormat="1" applyFont="1" applyAlignment="1" applyProtection="1">
      <alignment horizontal="center" vertical="center"/>
      <protection locked="0"/>
    </xf>
    <xf numFmtId="56" fontId="4" fillId="0" borderId="0" xfId="0" applyNumberFormat="1" applyFont="1" applyAlignment="1" applyProtection="1">
      <alignment horizontal="center" vertical="center"/>
      <protection locked="0"/>
    </xf>
    <xf numFmtId="0" fontId="4" fillId="0" borderId="0" xfId="0" applyFont="1" applyAlignment="1" applyProtection="1">
      <alignment horizontal="center" vertical="center"/>
      <protection locked="0"/>
    </xf>
    <xf numFmtId="177" fontId="4" fillId="0" borderId="0" xfId="0" applyNumberFormat="1" applyFont="1" applyAlignment="1" applyProtection="1">
      <alignment horizontal="center" vertical="center"/>
      <protection locked="0"/>
    </xf>
    <xf numFmtId="178" fontId="4" fillId="0" borderId="0" xfId="0" applyNumberFormat="1" applyFont="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3" fillId="0" borderId="0" xfId="0" applyFont="1" applyAlignment="1" applyProtection="1">
      <alignment horizontal="center" vertical="center"/>
      <protection locked="0"/>
    </xf>
    <xf numFmtId="177" fontId="11" fillId="0" borderId="1" xfId="0" applyNumberFormat="1" applyFont="1" applyBorder="1" applyAlignment="1" applyProtection="1">
      <alignment horizontal="center" vertical="center"/>
      <protection locked="0"/>
    </xf>
    <xf numFmtId="0" fontId="21" fillId="0" borderId="0" xfId="0" applyFont="1">
      <alignment vertical="center"/>
    </xf>
    <xf numFmtId="0" fontId="19" fillId="12" borderId="1" xfId="0" applyFont="1" applyFill="1" applyBorder="1" applyAlignment="1" applyProtection="1">
      <alignment horizontal="center" vertical="center"/>
      <protection locked="0"/>
    </xf>
    <xf numFmtId="0" fontId="23" fillId="0" borderId="14" xfId="0" applyFont="1" applyBorder="1" applyAlignment="1">
      <alignment horizontal="center" vertical="center"/>
    </xf>
    <xf numFmtId="0" fontId="24" fillId="0" borderId="14" xfId="0" applyFont="1" applyBorder="1" applyAlignment="1">
      <alignment horizontal="center" vertical="center"/>
    </xf>
    <xf numFmtId="0" fontId="25" fillId="0" borderId="0" xfId="0" applyFont="1">
      <alignment vertical="center"/>
    </xf>
    <xf numFmtId="179" fontId="6" fillId="0" borderId="0" xfId="0" applyNumberFormat="1" applyFont="1" applyAlignment="1">
      <alignment horizontal="left" vertical="center"/>
    </xf>
    <xf numFmtId="0" fontId="26" fillId="0" borderId="0" xfId="0" applyFont="1">
      <alignment vertical="center"/>
    </xf>
    <xf numFmtId="0" fontId="29" fillId="0" borderId="20" xfId="0" applyFont="1" applyBorder="1" applyAlignment="1">
      <alignment horizontal="left" vertical="center" wrapText="1"/>
    </xf>
    <xf numFmtId="0" fontId="9" fillId="0" borderId="20" xfId="0" applyFont="1" applyBorder="1" applyAlignment="1">
      <alignment horizontal="left" vertical="center" wrapText="1"/>
    </xf>
    <xf numFmtId="0" fontId="9" fillId="0" borderId="23" xfId="0" applyFont="1" applyBorder="1" applyAlignment="1">
      <alignment horizontal="left" vertical="center" wrapText="1"/>
    </xf>
    <xf numFmtId="0" fontId="19" fillId="15" borderId="1" xfId="0" applyFont="1" applyFill="1" applyBorder="1" applyAlignment="1" applyProtection="1">
      <alignment horizontal="center" vertical="center"/>
      <protection locked="0"/>
    </xf>
    <xf numFmtId="0" fontId="36" fillId="0" borderId="0" xfId="3" applyFont="1" applyAlignment="1">
      <alignment horizontal="center" vertical="center"/>
    </xf>
    <xf numFmtId="0" fontId="1" fillId="0" borderId="0" xfId="3">
      <alignment vertical="center"/>
    </xf>
    <xf numFmtId="0" fontId="37" fillId="0" borderId="0" xfId="3" applyFont="1" applyAlignment="1">
      <alignment horizontal="center" vertical="center"/>
    </xf>
    <xf numFmtId="0" fontId="11" fillId="0" borderId="0" xfId="3" applyFont="1">
      <alignment vertical="center"/>
    </xf>
    <xf numFmtId="0" fontId="39" fillId="16" borderId="1" xfId="3" applyFont="1" applyFill="1" applyBorder="1" applyAlignment="1">
      <alignment horizontal="center" vertical="center"/>
    </xf>
    <xf numFmtId="0" fontId="40" fillId="16" borderId="1" xfId="3" applyFont="1" applyFill="1" applyBorder="1" applyAlignment="1">
      <alignment horizontal="center" vertical="center"/>
    </xf>
    <xf numFmtId="0" fontId="41" fillId="11" borderId="1" xfId="3" applyFont="1" applyFill="1" applyBorder="1" applyAlignment="1">
      <alignment horizontal="center" vertical="center"/>
    </xf>
    <xf numFmtId="0" fontId="42" fillId="11" borderId="1" xfId="3" applyFont="1" applyFill="1" applyBorder="1" applyAlignment="1">
      <alignment horizontal="center" vertical="center"/>
    </xf>
    <xf numFmtId="0" fontId="43" fillId="11" borderId="1" xfId="3" applyFont="1" applyFill="1" applyBorder="1" applyAlignment="1">
      <alignment horizontal="center" vertical="center"/>
    </xf>
    <xf numFmtId="0" fontId="44" fillId="11" borderId="1" xfId="3" applyFont="1" applyFill="1" applyBorder="1" applyAlignment="1">
      <alignment vertical="center" wrapText="1"/>
    </xf>
    <xf numFmtId="0" fontId="42" fillId="11" borderId="1" xfId="3" applyFont="1" applyFill="1" applyBorder="1" applyAlignment="1">
      <alignment horizontal="center" vertical="center" wrapText="1"/>
    </xf>
    <xf numFmtId="0" fontId="41" fillId="12" borderId="1" xfId="3" applyFont="1" applyFill="1" applyBorder="1" applyAlignment="1">
      <alignment horizontal="center" vertical="center"/>
    </xf>
    <xf numFmtId="0" fontId="42" fillId="12" borderId="1" xfId="3" applyFont="1" applyFill="1" applyBorder="1" applyAlignment="1">
      <alignment horizontal="center" vertical="center"/>
    </xf>
    <xf numFmtId="0" fontId="42" fillId="12" borderId="1" xfId="3" applyFont="1" applyFill="1" applyBorder="1" applyAlignment="1">
      <alignment horizontal="center" vertical="center" wrapText="1"/>
    </xf>
    <xf numFmtId="0" fontId="42" fillId="12" borderId="1" xfId="3" applyFont="1" applyFill="1" applyBorder="1" applyAlignment="1">
      <alignment vertical="center" wrapText="1"/>
    </xf>
    <xf numFmtId="0" fontId="41" fillId="17" borderId="1" xfId="3" applyFont="1" applyFill="1" applyBorder="1" applyAlignment="1">
      <alignment horizontal="center" vertical="center"/>
    </xf>
    <xf numFmtId="0" fontId="42" fillId="17" borderId="1" xfId="3" applyFont="1" applyFill="1" applyBorder="1" applyAlignment="1">
      <alignment horizontal="center" vertical="center" wrapText="1"/>
    </xf>
    <xf numFmtId="0" fontId="43" fillId="17" borderId="1" xfId="3" applyFont="1" applyFill="1" applyBorder="1" applyAlignment="1">
      <alignment horizontal="center" vertical="center"/>
    </xf>
    <xf numFmtId="0" fontId="42" fillId="17" borderId="1" xfId="3" applyFont="1" applyFill="1" applyBorder="1">
      <alignment vertical="center"/>
    </xf>
    <xf numFmtId="0" fontId="45" fillId="0" borderId="0" xfId="3" applyFont="1">
      <alignment vertical="center"/>
    </xf>
    <xf numFmtId="0" fontId="41" fillId="0" borderId="0" xfId="3" applyFont="1">
      <alignment vertical="center"/>
    </xf>
    <xf numFmtId="0" fontId="46" fillId="0" borderId="0" xfId="3" applyFont="1" applyAlignment="1">
      <alignment horizontal="center" vertical="center"/>
    </xf>
    <xf numFmtId="0" fontId="11" fillId="0" borderId="0" xfId="3" applyFont="1" applyAlignment="1">
      <alignment horizontal="center" vertical="center"/>
    </xf>
    <xf numFmtId="0" fontId="15" fillId="18" borderId="1" xfId="3" applyFont="1" applyFill="1" applyBorder="1" applyAlignment="1">
      <alignment horizontal="center" vertical="center"/>
    </xf>
    <xf numFmtId="0" fontId="43" fillId="12" borderId="1" xfId="3" applyFont="1" applyFill="1" applyBorder="1" applyAlignment="1">
      <alignment horizontal="center" vertical="center" wrapText="1"/>
    </xf>
    <xf numFmtId="0" fontId="45" fillId="12" borderId="1" xfId="3" applyFont="1" applyFill="1" applyBorder="1" applyAlignment="1">
      <alignment vertical="center" wrapText="1"/>
    </xf>
    <xf numFmtId="0" fontId="43" fillId="12" borderId="1" xfId="3" applyFont="1" applyFill="1" applyBorder="1" applyAlignment="1">
      <alignment horizontal="center" vertical="center"/>
    </xf>
    <xf numFmtId="0" fontId="51" fillId="12" borderId="1" xfId="3" applyFont="1" applyFill="1" applyBorder="1">
      <alignment vertical="center"/>
    </xf>
    <xf numFmtId="0" fontId="42" fillId="2" borderId="1" xfId="3" applyFont="1" applyFill="1" applyBorder="1" applyAlignment="1">
      <alignment horizontal="center" vertical="center" wrapText="1"/>
    </xf>
    <xf numFmtId="0" fontId="43" fillId="2" borderId="1" xfId="3" applyFont="1" applyFill="1" applyBorder="1" applyAlignment="1">
      <alignment horizontal="center" vertical="center"/>
    </xf>
    <xf numFmtId="0" fontId="51" fillId="2" borderId="1" xfId="3" applyFont="1" applyFill="1" applyBorder="1" applyAlignment="1">
      <alignment vertical="center" wrapText="1"/>
    </xf>
    <xf numFmtId="0" fontId="51" fillId="2" borderId="1" xfId="3" applyFont="1" applyFill="1" applyBorder="1" applyAlignment="1">
      <alignment horizontal="center" vertical="center" wrapText="1"/>
    </xf>
    <xf numFmtId="0" fontId="42" fillId="19" borderId="1" xfId="3" applyFont="1" applyFill="1" applyBorder="1" applyAlignment="1">
      <alignment horizontal="center" vertical="center" wrapText="1"/>
    </xf>
    <xf numFmtId="0" fontId="43" fillId="19" borderId="1" xfId="3" applyFont="1" applyFill="1" applyBorder="1" applyAlignment="1">
      <alignment horizontal="center" vertical="center"/>
    </xf>
    <xf numFmtId="0" fontId="51" fillId="19" borderId="1" xfId="3" applyFont="1" applyFill="1" applyBorder="1" applyAlignment="1">
      <alignment vertical="center" wrapText="1"/>
    </xf>
    <xf numFmtId="0" fontId="42" fillId="15" borderId="1" xfId="3" applyFont="1" applyFill="1" applyBorder="1" applyAlignment="1">
      <alignment horizontal="center" vertical="center" wrapText="1"/>
    </xf>
    <xf numFmtId="0" fontId="43" fillId="15" borderId="1" xfId="3" applyFont="1" applyFill="1" applyBorder="1" applyAlignment="1">
      <alignment horizontal="center" vertical="center"/>
    </xf>
    <xf numFmtId="0" fontId="51" fillId="15" borderId="1" xfId="3" applyFont="1" applyFill="1" applyBorder="1" applyAlignment="1">
      <alignment vertical="center" wrapText="1"/>
    </xf>
    <xf numFmtId="0" fontId="51" fillId="0" borderId="1" xfId="3" applyFont="1" applyBorder="1" applyAlignment="1">
      <alignment horizontal="center" vertical="center" wrapText="1"/>
    </xf>
    <xf numFmtId="0" fontId="43" fillId="0" borderId="1" xfId="3" applyFont="1" applyBorder="1" applyAlignment="1">
      <alignment horizontal="center" vertical="center"/>
    </xf>
    <xf numFmtId="0" fontId="51" fillId="0" borderId="1" xfId="3" applyFont="1" applyBorder="1" applyAlignment="1">
      <alignment vertical="center" wrapText="1"/>
    </xf>
    <xf numFmtId="0" fontId="42" fillId="0" borderId="1" xfId="3" applyFont="1" applyBorder="1" applyAlignment="1">
      <alignment horizontal="center" vertical="center" wrapText="1"/>
    </xf>
    <xf numFmtId="0" fontId="42" fillId="0" borderId="14" xfId="3" applyFont="1" applyBorder="1" applyAlignment="1">
      <alignment horizontal="center" vertical="center" wrapText="1"/>
    </xf>
    <xf numFmtId="0" fontId="43" fillId="0" borderId="18" xfId="3" applyFont="1" applyBorder="1" applyAlignment="1">
      <alignment horizontal="center" vertical="center"/>
    </xf>
    <xf numFmtId="0" fontId="51" fillId="0" borderId="18" xfId="3" applyFont="1" applyBorder="1" applyAlignment="1">
      <alignment vertical="center" wrapText="1"/>
    </xf>
    <xf numFmtId="6" fontId="43" fillId="0" borderId="27" xfId="3" applyNumberFormat="1" applyFont="1" applyBorder="1" applyAlignment="1">
      <alignment horizontal="center" vertical="center"/>
    </xf>
    <xf numFmtId="0" fontId="51" fillId="0" borderId="27" xfId="3" applyFont="1" applyBorder="1" applyAlignment="1">
      <alignment vertical="center" wrapText="1"/>
    </xf>
    <xf numFmtId="6" fontId="43" fillId="0" borderId="1" xfId="3" applyNumberFormat="1" applyFont="1" applyBorder="1" applyAlignment="1">
      <alignment horizontal="center" vertical="center"/>
    </xf>
    <xf numFmtId="0" fontId="43" fillId="19" borderId="1" xfId="3" applyFont="1" applyFill="1" applyBorder="1" applyAlignment="1">
      <alignment horizontal="center" vertical="center" wrapText="1"/>
    </xf>
    <xf numFmtId="0" fontId="34" fillId="0" borderId="8" xfId="2" applyFont="1" applyBorder="1" applyAlignment="1">
      <alignment horizontal="center" vertical="center" wrapText="1"/>
    </xf>
    <xf numFmtId="0" fontId="34" fillId="0" borderId="22" xfId="2" applyFont="1" applyBorder="1" applyAlignment="1">
      <alignment horizontal="center" vertical="center" wrapText="1"/>
    </xf>
    <xf numFmtId="0" fontId="18" fillId="8" borderId="1" xfId="0" applyFont="1" applyFill="1" applyBorder="1" applyAlignment="1">
      <alignment horizontal="center" vertical="center"/>
    </xf>
    <xf numFmtId="0" fontId="18" fillId="7" borderId="6" xfId="0" applyFont="1" applyFill="1" applyBorder="1" applyAlignment="1">
      <alignment horizontal="center" vertical="center"/>
    </xf>
    <xf numFmtId="0" fontId="18" fillId="7" borderId="4" xfId="0" applyFont="1" applyFill="1" applyBorder="1" applyAlignment="1">
      <alignment horizontal="center" vertical="center"/>
    </xf>
    <xf numFmtId="0" fontId="18" fillId="7" borderId="5" xfId="0" applyFont="1" applyFill="1" applyBorder="1" applyAlignment="1">
      <alignment horizontal="center" vertical="center"/>
    </xf>
    <xf numFmtId="0" fontId="18" fillId="5" borderId="1"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0" xfId="0" applyFont="1" applyFill="1" applyBorder="1" applyAlignment="1">
      <alignment horizontal="center" vertical="center"/>
    </xf>
    <xf numFmtId="0" fontId="18" fillId="4" borderId="11" xfId="0" applyFont="1" applyFill="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0" fillId="0" borderId="0" xfId="0" applyAlignment="1">
      <alignment vertical="center"/>
    </xf>
    <xf numFmtId="0" fontId="27" fillId="0" borderId="19" xfId="0" applyFont="1" applyBorder="1" applyAlignment="1">
      <alignment horizontal="left" vertical="center" wrapText="1"/>
    </xf>
    <xf numFmtId="0" fontId="27" fillId="0" borderId="20" xfId="0" applyFont="1" applyBorder="1" applyAlignment="1">
      <alignment horizontal="left" vertical="center" wrapText="1"/>
    </xf>
    <xf numFmtId="0" fontId="9" fillId="0" borderId="20" xfId="0" applyFont="1" applyBorder="1" applyAlignment="1">
      <alignment vertical="center" wrapText="1"/>
    </xf>
    <xf numFmtId="0" fontId="30" fillId="0" borderId="20" xfId="0" applyFont="1" applyBorder="1" applyAlignment="1">
      <alignment horizontal="center" vertical="center" wrapText="1"/>
    </xf>
    <xf numFmtId="0" fontId="30" fillId="0" borderId="20" xfId="0" applyFont="1" applyBorder="1" applyAlignment="1">
      <alignment horizontal="center" vertical="center"/>
    </xf>
    <xf numFmtId="0" fontId="9" fillId="0" borderId="20" xfId="0" applyFont="1" applyBorder="1" applyAlignment="1">
      <alignment horizontal="left" vertical="center" wrapText="1"/>
    </xf>
    <xf numFmtId="0" fontId="26" fillId="0" borderId="20" xfId="0" applyFont="1" applyBorder="1" applyAlignment="1">
      <alignment horizontal="left" vertical="center"/>
    </xf>
    <xf numFmtId="0" fontId="29" fillId="0" borderId="21" xfId="0" applyFont="1" applyBorder="1" applyAlignment="1">
      <alignment horizontal="center" vertical="center" wrapText="1"/>
    </xf>
    <xf numFmtId="0" fontId="29" fillId="0" borderId="8" xfId="0" applyFont="1" applyBorder="1" applyAlignment="1">
      <alignment horizontal="center" vertical="center" wrapText="1"/>
    </xf>
    <xf numFmtId="0" fontId="12" fillId="13" borderId="1" xfId="0" applyFont="1" applyFill="1" applyBorder="1" applyAlignment="1">
      <alignment horizontal="center" vertical="center"/>
    </xf>
    <xf numFmtId="0" fontId="13" fillId="14" borderId="7" xfId="0" applyFont="1" applyFill="1" applyBorder="1" applyAlignment="1">
      <alignment horizontal="center" vertical="center"/>
    </xf>
    <xf numFmtId="0" fontId="13" fillId="14" borderId="8" xfId="0" applyFont="1" applyFill="1" applyBorder="1" applyAlignment="1">
      <alignment horizontal="center" vertical="center"/>
    </xf>
    <xf numFmtId="0" fontId="13" fillId="14" borderId="9" xfId="0" applyFont="1" applyFill="1" applyBorder="1" applyAlignment="1">
      <alignment horizontal="center" vertical="center"/>
    </xf>
    <xf numFmtId="0" fontId="13" fillId="14" borderId="2" xfId="0" applyFont="1" applyFill="1" applyBorder="1" applyAlignment="1">
      <alignment horizontal="center" vertical="center"/>
    </xf>
    <xf numFmtId="0" fontId="13" fillId="14" borderId="3" xfId="0" applyFont="1" applyFill="1" applyBorder="1" applyAlignment="1">
      <alignment horizontal="center" vertical="center"/>
    </xf>
    <xf numFmtId="0" fontId="13" fillId="14" borderId="12" xfId="0" applyFont="1" applyFill="1" applyBorder="1" applyAlignment="1">
      <alignment horizontal="center" vertical="center"/>
    </xf>
    <xf numFmtId="49" fontId="13" fillId="14" borderId="1" xfId="0" applyNumberFormat="1" applyFont="1" applyFill="1" applyBorder="1" applyAlignment="1">
      <alignment horizontal="center" vertical="center"/>
    </xf>
    <xf numFmtId="49" fontId="13" fillId="14" borderId="7" xfId="0" applyNumberFormat="1" applyFont="1" applyFill="1" applyBorder="1" applyAlignment="1">
      <alignment horizontal="center" vertical="center"/>
    </xf>
    <xf numFmtId="49" fontId="13" fillId="14" borderId="9" xfId="0" applyNumberFormat="1" applyFont="1" applyFill="1" applyBorder="1" applyAlignment="1">
      <alignment horizontal="center" vertical="center"/>
    </xf>
    <xf numFmtId="49" fontId="13" fillId="14" borderId="2" xfId="0" applyNumberFormat="1" applyFont="1" applyFill="1" applyBorder="1" applyAlignment="1">
      <alignment horizontal="center" vertical="center"/>
    </xf>
    <xf numFmtId="49" fontId="13" fillId="14" borderId="12" xfId="0" applyNumberFormat="1" applyFont="1" applyFill="1" applyBorder="1" applyAlignment="1">
      <alignment horizontal="center" vertical="center"/>
    </xf>
    <xf numFmtId="178" fontId="14" fillId="14" borderId="7" xfId="0" applyNumberFormat="1" applyFont="1" applyFill="1" applyBorder="1" applyAlignment="1">
      <alignment horizontal="center" vertical="center"/>
    </xf>
    <xf numFmtId="178" fontId="14" fillId="14" borderId="9" xfId="0" applyNumberFormat="1" applyFont="1" applyFill="1" applyBorder="1" applyAlignment="1">
      <alignment horizontal="center" vertical="center"/>
    </xf>
    <xf numFmtId="178" fontId="14" fillId="14" borderId="2" xfId="0" applyNumberFormat="1" applyFont="1" applyFill="1" applyBorder="1" applyAlignment="1">
      <alignment horizontal="center" vertical="center"/>
    </xf>
    <xf numFmtId="178" fontId="14" fillId="14" borderId="12" xfId="0" applyNumberFormat="1" applyFont="1" applyFill="1" applyBorder="1" applyAlignment="1">
      <alignment horizontal="center" vertical="center"/>
    </xf>
    <xf numFmtId="0" fontId="13" fillId="14" borderId="1" xfId="0" applyFont="1" applyFill="1" applyBorder="1" applyAlignment="1">
      <alignment horizontal="center" vertical="center" wrapText="1"/>
    </xf>
    <xf numFmtId="0" fontId="13" fillId="14" borderId="1" xfId="0" applyFont="1" applyFill="1" applyBorder="1" applyAlignment="1">
      <alignment horizontal="center" vertical="center"/>
    </xf>
    <xf numFmtId="0" fontId="13" fillId="14" borderId="18" xfId="0" applyFont="1" applyFill="1" applyBorder="1" applyAlignment="1">
      <alignment horizontal="center" vertical="center"/>
    </xf>
    <xf numFmtId="0" fontId="12" fillId="13" borderId="6" xfId="0" applyFont="1" applyFill="1" applyBorder="1" applyAlignment="1">
      <alignment horizontal="center" vertical="center"/>
    </xf>
    <xf numFmtId="0" fontId="12" fillId="13" borderId="4" xfId="0" applyFont="1" applyFill="1" applyBorder="1" applyAlignment="1">
      <alignment horizontal="center" vertical="center"/>
    </xf>
    <xf numFmtId="0" fontId="12" fillId="13" borderId="5" xfId="0" applyFont="1" applyFill="1" applyBorder="1" applyAlignment="1">
      <alignment horizontal="center" vertical="center"/>
    </xf>
    <xf numFmtId="0" fontId="12" fillId="13" borderId="1" xfId="0" applyFont="1" applyFill="1" applyBorder="1" applyAlignment="1">
      <alignment horizontal="center" vertical="center" wrapText="1"/>
    </xf>
    <xf numFmtId="0" fontId="57" fillId="0" borderId="0" xfId="3" applyFont="1" applyAlignment="1">
      <alignment horizontal="center" vertical="center"/>
    </xf>
    <xf numFmtId="0" fontId="38" fillId="0" borderId="0" xfId="3" applyFont="1" applyAlignment="1">
      <alignment horizontal="center" vertical="center"/>
    </xf>
    <xf numFmtId="0" fontId="42" fillId="0" borderId="0" xfId="3" applyFont="1" applyAlignment="1">
      <alignment horizontal="center" vertical="center"/>
    </xf>
    <xf numFmtId="0" fontId="42" fillId="17" borderId="1" xfId="3" applyFont="1" applyFill="1" applyBorder="1" applyAlignment="1">
      <alignment horizontal="center" vertical="center"/>
    </xf>
    <xf numFmtId="0" fontId="42" fillId="0" borderId="8" xfId="3" applyFont="1" applyBorder="1" applyAlignment="1">
      <alignment vertical="center" wrapText="1"/>
    </xf>
    <xf numFmtId="0" fontId="42" fillId="0" borderId="0" xfId="3" applyFont="1" applyAlignment="1">
      <alignment vertical="center" wrapText="1"/>
    </xf>
    <xf numFmtId="0" fontId="51" fillId="0" borderId="24" xfId="3" applyFont="1" applyBorder="1" applyAlignment="1">
      <alignment horizontal="center" vertical="center" wrapText="1"/>
    </xf>
    <xf numFmtId="0" fontId="51" fillId="0" borderId="25" xfId="3" applyFont="1" applyBorder="1" applyAlignment="1">
      <alignment horizontal="center" vertical="center" wrapText="1"/>
    </xf>
    <xf numFmtId="0" fontId="51" fillId="0" borderId="28" xfId="3" applyFont="1" applyBorder="1" applyAlignment="1">
      <alignment horizontal="center" vertical="center" wrapText="1"/>
    </xf>
    <xf numFmtId="0" fontId="42" fillId="0" borderId="26" xfId="3" applyFont="1" applyBorder="1" applyAlignment="1">
      <alignment horizontal="center" vertical="center" wrapText="1"/>
    </xf>
    <xf numFmtId="0" fontId="42" fillId="0" borderId="14" xfId="3" applyFont="1" applyBorder="1" applyAlignment="1">
      <alignment horizontal="center" vertical="center" wrapText="1"/>
    </xf>
    <xf numFmtId="0" fontId="42" fillId="0" borderId="13" xfId="3" applyFont="1" applyBorder="1" applyAlignment="1">
      <alignment horizontal="center" vertical="center" wrapText="1"/>
    </xf>
    <xf numFmtId="0" fontId="48" fillId="0" borderId="0" xfId="3" applyFont="1" applyAlignment="1">
      <alignment horizontal="center" vertical="center"/>
    </xf>
    <xf numFmtId="0" fontId="52" fillId="0" borderId="0" xfId="3" applyFont="1" applyAlignment="1">
      <alignment horizontal="left" vertical="center" wrapText="1"/>
    </xf>
    <xf numFmtId="0" fontId="49" fillId="0" borderId="0" xfId="3" applyFont="1" applyAlignment="1">
      <alignment horizontal="left" vertical="center" wrapText="1"/>
    </xf>
    <xf numFmtId="0" fontId="50" fillId="12" borderId="18" xfId="3" applyFont="1" applyFill="1" applyBorder="1" applyAlignment="1">
      <alignment horizontal="center" vertical="center" wrapText="1"/>
    </xf>
    <xf numFmtId="0" fontId="50" fillId="12" borderId="14" xfId="3" applyFont="1" applyFill="1" applyBorder="1" applyAlignment="1">
      <alignment horizontal="center" vertical="center" wrapText="1"/>
    </xf>
    <xf numFmtId="0" fontId="50" fillId="12" borderId="13" xfId="3" applyFont="1" applyFill="1" applyBorder="1" applyAlignment="1">
      <alignment horizontal="center" vertical="center" wrapText="1"/>
    </xf>
    <xf numFmtId="0" fontId="42" fillId="12" borderId="1" xfId="3" applyFont="1" applyFill="1" applyBorder="1" applyAlignment="1">
      <alignment horizontal="center" vertical="center"/>
    </xf>
    <xf numFmtId="0" fontId="51" fillId="19" borderId="1" xfId="3" applyFont="1" applyFill="1" applyBorder="1" applyAlignment="1">
      <alignment horizontal="center" vertical="center" wrapText="1"/>
    </xf>
    <xf numFmtId="0" fontId="51" fillId="15" borderId="18" xfId="3" applyFont="1" applyFill="1" applyBorder="1" applyAlignment="1">
      <alignment horizontal="center" vertical="center" wrapText="1"/>
    </xf>
    <xf numFmtId="0" fontId="51" fillId="15" borderId="14" xfId="3" applyFont="1" applyFill="1" applyBorder="1" applyAlignment="1">
      <alignment horizontal="center" vertical="center" wrapText="1"/>
    </xf>
    <xf numFmtId="0" fontId="51" fillId="15" borderId="13" xfId="3" applyFont="1" applyFill="1" applyBorder="1" applyAlignment="1">
      <alignment horizontal="center" vertical="center" wrapText="1"/>
    </xf>
    <xf numFmtId="179" fontId="13" fillId="0" borderId="10" xfId="0" applyNumberFormat="1" applyFont="1" applyBorder="1" applyAlignment="1">
      <alignment horizontal="center" vertical="center"/>
    </xf>
    <xf numFmtId="179" fontId="13" fillId="0" borderId="0" xfId="0" applyNumberFormat="1" applyFont="1" applyAlignment="1">
      <alignment horizontal="center" vertical="center"/>
    </xf>
    <xf numFmtId="0" fontId="9" fillId="0" borderId="4" xfId="0" applyFont="1" applyBorder="1" applyAlignment="1">
      <alignment vertical="center" wrapText="1"/>
    </xf>
    <xf numFmtId="0" fontId="9" fillId="0" borderId="4" xfId="0" applyFont="1" applyBorder="1">
      <alignment vertical="center"/>
    </xf>
    <xf numFmtId="0" fontId="16" fillId="0" borderId="4" xfId="0" applyFont="1" applyBorder="1" applyAlignment="1">
      <alignment horizontal="center" vertical="center" wrapText="1"/>
    </xf>
    <xf numFmtId="0" fontId="17" fillId="0" borderId="4" xfId="0" applyFont="1" applyBorder="1" applyAlignment="1">
      <alignment horizontal="center" vertical="center" wrapText="1"/>
    </xf>
    <xf numFmtId="0" fontId="15" fillId="11" borderId="3" xfId="0" applyFont="1" applyFill="1" applyBorder="1" applyProtection="1">
      <alignment vertical="center"/>
      <protection locked="0"/>
    </xf>
    <xf numFmtId="0" fontId="12" fillId="9" borderId="1" xfId="0" applyFont="1" applyFill="1" applyBorder="1" applyAlignment="1">
      <alignment horizontal="center" vertical="center"/>
    </xf>
    <xf numFmtId="0" fontId="13" fillId="10" borderId="7" xfId="0" applyFont="1" applyFill="1" applyBorder="1" applyAlignment="1" applyProtection="1">
      <alignment horizontal="center" vertical="center"/>
      <protection locked="0"/>
    </xf>
    <xf numFmtId="0" fontId="13" fillId="10" borderId="8" xfId="0" applyFont="1" applyFill="1" applyBorder="1" applyAlignment="1" applyProtection="1">
      <alignment horizontal="center" vertical="center"/>
      <protection locked="0"/>
    </xf>
    <xf numFmtId="0" fontId="13" fillId="10" borderId="9" xfId="0" applyFont="1" applyFill="1" applyBorder="1" applyAlignment="1" applyProtection="1">
      <alignment horizontal="center" vertical="center"/>
      <protection locked="0"/>
    </xf>
    <xf numFmtId="0" fontId="13" fillId="10" borderId="2" xfId="0" applyFont="1" applyFill="1" applyBorder="1" applyAlignment="1" applyProtection="1">
      <alignment horizontal="center" vertical="center"/>
      <protection locked="0"/>
    </xf>
    <xf numFmtId="0" fontId="13" fillId="10" borderId="3" xfId="0" applyFont="1" applyFill="1" applyBorder="1" applyAlignment="1" applyProtection="1">
      <alignment horizontal="center" vertical="center"/>
      <protection locked="0"/>
    </xf>
    <xf numFmtId="0" fontId="13" fillId="10" borderId="12" xfId="0" applyFont="1" applyFill="1" applyBorder="1" applyAlignment="1" applyProtection="1">
      <alignment horizontal="center" vertical="center"/>
      <protection locked="0"/>
    </xf>
    <xf numFmtId="49" fontId="13" fillId="10" borderId="1" xfId="0" applyNumberFormat="1" applyFont="1" applyFill="1" applyBorder="1" applyAlignment="1" applyProtection="1">
      <alignment horizontal="center" vertical="center"/>
      <protection locked="0"/>
    </xf>
    <xf numFmtId="49" fontId="13" fillId="10" borderId="7" xfId="0" applyNumberFormat="1" applyFont="1" applyFill="1" applyBorder="1" applyAlignment="1" applyProtection="1">
      <alignment horizontal="center" vertical="center"/>
      <protection locked="0"/>
    </xf>
    <xf numFmtId="49" fontId="13" fillId="10" borderId="9" xfId="0" applyNumberFormat="1" applyFont="1" applyFill="1" applyBorder="1" applyAlignment="1" applyProtection="1">
      <alignment horizontal="center" vertical="center"/>
      <protection locked="0"/>
    </xf>
    <xf numFmtId="49" fontId="13" fillId="10" borderId="2" xfId="0" applyNumberFormat="1" applyFont="1" applyFill="1" applyBorder="1" applyAlignment="1" applyProtection="1">
      <alignment horizontal="center" vertical="center"/>
      <protection locked="0"/>
    </xf>
    <xf numFmtId="49" fontId="13" fillId="10" borderId="12" xfId="0" applyNumberFormat="1" applyFont="1" applyFill="1" applyBorder="1" applyAlignment="1" applyProtection="1">
      <alignment horizontal="center" vertical="center"/>
      <protection locked="0"/>
    </xf>
    <xf numFmtId="178" fontId="14" fillId="10" borderId="7" xfId="0" applyNumberFormat="1" applyFont="1" applyFill="1" applyBorder="1" applyAlignment="1" applyProtection="1">
      <alignment horizontal="center" vertical="center"/>
      <protection locked="0"/>
    </xf>
    <xf numFmtId="178" fontId="14" fillId="10" borderId="9" xfId="0" applyNumberFormat="1" applyFont="1" applyFill="1" applyBorder="1" applyAlignment="1" applyProtection="1">
      <alignment horizontal="center" vertical="center"/>
      <protection locked="0"/>
    </xf>
    <xf numFmtId="178" fontId="14" fillId="10" borderId="2" xfId="0" applyNumberFormat="1" applyFont="1" applyFill="1" applyBorder="1" applyAlignment="1" applyProtection="1">
      <alignment horizontal="center" vertical="center"/>
      <protection locked="0"/>
    </xf>
    <xf numFmtId="178" fontId="14" fillId="10" borderId="12" xfId="0" applyNumberFormat="1" applyFont="1" applyFill="1" applyBorder="1" applyAlignment="1" applyProtection="1">
      <alignment horizontal="center" vertical="center"/>
      <protection locked="0"/>
    </xf>
    <xf numFmtId="0" fontId="13" fillId="10" borderId="1" xfId="0" applyFont="1" applyFill="1" applyBorder="1" applyAlignment="1" applyProtection="1">
      <alignment horizontal="center" vertical="center" wrapText="1"/>
      <protection locked="0"/>
    </xf>
    <xf numFmtId="0" fontId="13" fillId="10" borderId="1" xfId="0" applyFont="1" applyFill="1" applyBorder="1" applyAlignment="1" applyProtection="1">
      <alignment horizontal="center" vertical="center"/>
      <protection locked="0"/>
    </xf>
    <xf numFmtId="0" fontId="15" fillId="0" borderId="10" xfId="0" applyFont="1" applyBorder="1" applyAlignment="1">
      <alignment horizontal="center" vertical="center" wrapText="1"/>
    </xf>
    <xf numFmtId="0" fontId="15" fillId="0" borderId="0" xfId="0" applyFont="1" applyAlignment="1">
      <alignment horizontal="center" vertical="center" wrapText="1"/>
    </xf>
    <xf numFmtId="0" fontId="12" fillId="9" borderId="6" xfId="0" applyFont="1" applyFill="1" applyBorder="1" applyAlignment="1">
      <alignment horizontal="center" vertical="center"/>
    </xf>
    <xf numFmtId="0" fontId="12" fillId="9" borderId="4" xfId="0" applyFont="1" applyFill="1" applyBorder="1" applyAlignment="1">
      <alignment horizontal="center" vertical="center"/>
    </xf>
    <xf numFmtId="0" fontId="12" fillId="9" borderId="5" xfId="0" applyFont="1" applyFill="1" applyBorder="1" applyAlignment="1">
      <alignment horizontal="center" vertical="center"/>
    </xf>
    <xf numFmtId="0" fontId="12" fillId="9" borderId="1" xfId="0" applyFont="1" applyFill="1" applyBorder="1" applyAlignment="1">
      <alignment horizontal="center" vertical="center" wrapText="1"/>
    </xf>
  </cellXfs>
  <cellStyles count="4">
    <cellStyle name="ハイパーリンク" xfId="2" builtinId="8"/>
    <cellStyle name="標準" xfId="0" builtinId="0"/>
    <cellStyle name="標準 2" xfId="1"/>
    <cellStyle name="標準 4" xfId="3"/>
  </cellStyles>
  <dxfs count="92">
    <dxf>
      <font>
        <b val="0"/>
        <i val="0"/>
        <strike val="0"/>
        <condense val="0"/>
        <extend val="0"/>
        <outline val="0"/>
        <shadow val="0"/>
        <u val="none"/>
        <vertAlign val="baseline"/>
        <sz val="12"/>
        <color rgb="FF000000"/>
        <name val="ＭＳ Ｐ明朝"/>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numFmt numFmtId="0" formatCode="General"/>
      <alignment horizontal="center" vertical="center" textRotation="0" wrapText="0" indent="0" justifyLastLine="0" shrinkToFit="0" readingOrder="0"/>
      <border diagonalUp="0" diagonalDown="0">
        <left style="thin">
          <color auto="1"/>
        </left>
        <right style="thin">
          <color auto="1"/>
        </right>
        <top/>
        <bottom style="thin">
          <color auto="1"/>
        </bottom>
        <vertical/>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ＭＳ Ｐ明朝"/>
        <scheme val="none"/>
      </font>
      <numFmt numFmtId="0" formatCode="Genera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numFmt numFmtId="0" formatCode="Genera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ＭＳ Ｐ明朝"/>
        <scheme val="none"/>
      </font>
      <numFmt numFmtId="0" formatCode="General"/>
      <alignment horizontal="center" vertical="center" textRotation="0" wrapText="0"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theme="1"/>
        <name val="BIZ UDP明朝 Medium"/>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BIZ UDP明朝 Medium"/>
        <scheme val="none"/>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BIZ UDP明朝 Medium"/>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protection locked="0" hidden="0"/>
    </dxf>
    <dxf>
      <font>
        <b val="0"/>
        <i val="0"/>
        <strike val="0"/>
        <condense val="0"/>
        <extend val="0"/>
        <outline val="0"/>
        <shadow val="0"/>
        <u val="none"/>
        <vertAlign val="baseline"/>
        <sz val="12"/>
        <color theme="1"/>
        <name val="BIZ UDP明朝 Medium"/>
        <scheme val="none"/>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protection locked="0" hidden="0"/>
    </dxf>
    <dxf>
      <font>
        <b val="0"/>
        <i val="0"/>
        <strike val="0"/>
        <condense val="0"/>
        <extend val="0"/>
        <outline val="0"/>
        <shadow val="0"/>
        <u val="none"/>
        <vertAlign val="baseline"/>
        <sz val="12"/>
        <color theme="1"/>
        <name val="BIZ UDP明朝 Medium"/>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BIZ UDP明朝 Medium"/>
        <scheme val="none"/>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BIZ UDP明朝 Medium"/>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BIZ UDP明朝 Medium"/>
        <scheme val="none"/>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BIZ UDP明朝 Medium"/>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BIZ UDP明朝 Medium"/>
        <scheme val="none"/>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BIZ UDP明朝 Medium"/>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BIZ UDP明朝 Medium"/>
        <scheme val="none"/>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BIZ UDP明朝 Medium"/>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BIZ UDP明朝 Medium"/>
        <scheme val="none"/>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BIZ UDP明朝 Medium"/>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BIZ UDP明朝 Medium"/>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BIZ UDP明朝 Medium"/>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BIZ UDP明朝 Medium"/>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BIZ UDP明朝 Medium"/>
        <scheme val="none"/>
      </font>
      <numFmt numFmtId="178" formatCode="&quot;〒&quot;000\-0000"/>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1"/>
        <color theme="1"/>
        <name val="BIZ UDP明朝 Medium"/>
        <scheme val="none"/>
      </font>
      <numFmt numFmtId="177" formatCode="[$-411]ggge&quot;年&quot;m&quot;月&quot;d&quot;日&quo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BIZ UDP明朝 Medium"/>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BIZ UDP明朝 Medium"/>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BIZ UDP明朝 Medium"/>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BIZ UDP明朝 Medium"/>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BIZ UDP明朝 Medium"/>
        <scheme val="none"/>
      </font>
      <numFmt numFmtId="47" formatCode="m&quot;月&quot;d&quot;日&quot;"/>
      <fill>
        <patternFill patternType="solid">
          <fgColor indexed="64"/>
          <bgColor theme="7" tint="0.3999755851924192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BIZ UDP明朝 Medium"/>
        <scheme val="none"/>
      </font>
      <numFmt numFmtId="47" formatCode="m&quot;月&quot;d&quot;日&quo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BIZ UDP明朝 Medium"/>
        <scheme val="none"/>
      </font>
      <numFmt numFmtId="176" formatCode="m&quot;月&quot;d&quot;日&quo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i val="0"/>
        <strike val="0"/>
        <condense val="0"/>
        <extend val="0"/>
        <outline val="0"/>
        <shadow val="0"/>
        <u val="none"/>
        <vertAlign val="baseline"/>
        <sz val="12"/>
        <color theme="1"/>
        <name val="Arial"/>
        <scheme val="none"/>
      </font>
      <numFmt numFmtId="0" formatCode="General"/>
      <alignment horizontal="center" vertical="center" textRotation="0" wrapText="0" indent="0" justifyLastLine="0" shrinkToFit="0" readingOrder="0"/>
      <border diagonalUp="0" diagonalDown="0" outline="0">
        <left/>
        <right style="thin">
          <color auto="1"/>
        </right>
        <top style="thin">
          <color auto="1"/>
        </top>
        <bottom style="thin">
          <color auto="1"/>
        </bottom>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000000"/>
        <name val="ＭＳ Ｐ明朝"/>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dxf>
    <dxf>
      <fill>
        <patternFill>
          <bgColor rgb="FFFFC000"/>
        </patternFill>
      </fill>
    </dxf>
    <dxf>
      <fill>
        <patternFill>
          <bgColor rgb="FFFFC000"/>
        </patternFill>
      </fill>
    </dxf>
    <dxf>
      <fill>
        <patternFill>
          <bgColor rgb="FFFFC000"/>
        </patternFill>
      </fill>
    </dxf>
    <dxf>
      <font>
        <b val="0"/>
        <i val="0"/>
        <strike val="0"/>
        <condense val="0"/>
        <extend val="0"/>
        <outline val="0"/>
        <shadow val="0"/>
        <u val="none"/>
        <vertAlign val="baseline"/>
        <sz val="12"/>
        <color rgb="FF000000"/>
        <name val="ＭＳ Ｐ明朝"/>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numFmt numFmtId="0" formatCode="General"/>
      <alignment horizontal="center" vertical="center" textRotation="0" wrapText="0" indent="0" justifyLastLine="0" shrinkToFit="0" readingOrder="0"/>
      <border diagonalUp="0" diagonalDown="0">
        <left style="thin">
          <color auto="1"/>
        </left>
        <right style="thin">
          <color auto="1"/>
        </right>
        <top/>
        <bottom style="thin">
          <color auto="1"/>
        </bottom>
        <vertical/>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numFmt numFmtId="0" formatCode="Genera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ＭＳ Ｐ明朝"/>
        <scheme val="none"/>
      </font>
      <numFmt numFmtId="0" formatCode="Genera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ＭＳ Ｐ明朝"/>
        <scheme val="none"/>
      </font>
      <numFmt numFmtId="0" formatCode="General"/>
      <alignment horizontal="center" vertical="center" textRotation="0" wrapText="0"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theme="1"/>
        <name val="BIZ UDP明朝 Medium"/>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BIZ UDP明朝 Medium"/>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BIZ UDP明朝 Medium"/>
        <scheme val="none"/>
      </font>
      <fill>
        <patternFill patternType="solid">
          <fgColor indexed="64"/>
          <bgColor theme="5" tint="0.5999938962981048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protection locked="0" hidden="0"/>
    </dxf>
    <dxf>
      <font>
        <b val="0"/>
        <i val="0"/>
        <strike val="0"/>
        <condense val="0"/>
        <extend val="0"/>
        <outline val="0"/>
        <shadow val="0"/>
        <u val="none"/>
        <vertAlign val="baseline"/>
        <sz val="12"/>
        <color theme="1"/>
        <name val="BIZ UDP明朝 Medium"/>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protection locked="0" hidden="0"/>
    </dxf>
    <dxf>
      <font>
        <b val="0"/>
        <i val="0"/>
        <strike val="0"/>
        <condense val="0"/>
        <extend val="0"/>
        <outline val="0"/>
        <shadow val="0"/>
        <u val="none"/>
        <vertAlign val="baseline"/>
        <sz val="12"/>
        <color theme="1"/>
        <name val="BIZ UDP明朝 Medium"/>
        <scheme val="none"/>
      </font>
      <fill>
        <patternFill patternType="solid">
          <fgColor indexed="64"/>
          <bgColor theme="5" tint="0.5999938962981048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BIZ UDP明朝 Medium"/>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BIZ UDP明朝 Medium"/>
        <scheme val="none"/>
      </font>
      <fill>
        <patternFill patternType="solid">
          <fgColor indexed="64"/>
          <bgColor theme="5" tint="0.5999938962981048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BIZ UDP明朝 Medium"/>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BIZ UDP明朝 Medium"/>
        <scheme val="none"/>
      </font>
      <fill>
        <patternFill patternType="solid">
          <fgColor indexed="64"/>
          <bgColor theme="5" tint="0.5999938962981048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BIZ UDP明朝 Medium"/>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BIZ UDP明朝 Medium"/>
        <scheme val="none"/>
      </font>
      <fill>
        <patternFill patternType="solid">
          <fgColor indexed="64"/>
          <bgColor theme="5" tint="0.5999938962981048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BIZ UDP明朝 Medium"/>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BIZ UDP明朝 Medium"/>
        <scheme val="none"/>
      </font>
      <fill>
        <patternFill patternType="solid">
          <fgColor indexed="64"/>
          <bgColor theme="5" tint="0.5999938962981048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BIZ UDP明朝 Medium"/>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BIZ UDP明朝 Medium"/>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BIZ UDP明朝 Medium"/>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BIZ UDP明朝 Medium"/>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BIZ UDP明朝 Medium"/>
        <scheme val="none"/>
      </font>
      <numFmt numFmtId="178" formatCode="&quot;〒&quot;000\-0000"/>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1"/>
        <color theme="1"/>
        <name val="BIZ UDP明朝 Medium"/>
        <scheme val="none"/>
      </font>
      <numFmt numFmtId="177" formatCode="[$-411]ggge&quot;年&quot;m&quot;月&quot;d&quot;日&quo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BIZ UDP明朝 Medium"/>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BIZ UDP明朝 Medium"/>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BIZ UDP明朝 Medium"/>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BIZ UDP明朝 Medium"/>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BIZ UDP明朝 Medium"/>
        <scheme val="none"/>
      </font>
      <numFmt numFmtId="47" formatCode="m&quot;月&quot;d&quot;日&quot;"/>
      <fill>
        <patternFill patternType="solid">
          <fgColor indexed="64"/>
          <bgColor theme="7" tint="0.39997558519241921"/>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BIZ UDP明朝 Medium"/>
        <scheme val="none"/>
      </font>
      <numFmt numFmtId="47" formatCode="m&quot;月&quot;d&quot;日&quo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BIZ UDP明朝 Medium"/>
        <scheme val="none"/>
      </font>
      <numFmt numFmtId="176" formatCode="m&quot;月&quot;d&quot;日&quo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i val="0"/>
        <strike val="0"/>
        <condense val="0"/>
        <extend val="0"/>
        <outline val="0"/>
        <shadow val="0"/>
        <u val="none"/>
        <vertAlign val="baseline"/>
        <sz val="12"/>
        <color theme="1"/>
        <name val="Arial"/>
        <scheme val="none"/>
      </font>
      <numFmt numFmtId="0" formatCode="General"/>
      <alignment horizontal="center" vertical="center" textRotation="0" wrapText="0" indent="0" justifyLastLine="0" shrinkToFit="0" readingOrder="0"/>
      <border diagonalUp="0" diagonalDown="0" outline="0">
        <left/>
        <right style="thin">
          <color auto="1"/>
        </right>
        <top style="thin">
          <color auto="1"/>
        </top>
        <bottom style="thin">
          <color auto="1"/>
        </bottom>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rgb="FF000000"/>
        <name val="ＭＳ Ｐ明朝"/>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ＭＳ Ｐ明朝"/>
        <scheme val="none"/>
      </font>
      <alignment horizontal="center" vertical="center" textRotation="0" wrapText="0" indent="0" justifyLastLine="0" shrinkToFit="0" readingOrder="0"/>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GBox" noThreeD="1"/>
</file>

<file path=xl/ctrlProps/ctrlProp212.xml><?xml version="1.0" encoding="utf-8"?>
<formControlPr xmlns="http://schemas.microsoft.com/office/spreadsheetml/2009/9/main" objectType="GBox"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GBox" noThreeD="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GBox"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GBox" noThreeD="1"/>
</file>

<file path=xl/ctrlProps/ctrlProp227.xml><?xml version="1.0" encoding="utf-8"?>
<formControlPr xmlns="http://schemas.microsoft.com/office/spreadsheetml/2009/9/main" objectType="GBox"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GBox"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50.xml><?xml version="1.0" encoding="utf-8"?>
<formControlPr xmlns="http://schemas.microsoft.com/office/spreadsheetml/2009/9/main" objectType="GBox" noThreeD="1"/>
</file>

<file path=xl/ctrlProps/ctrlProp251.xml><?xml version="1.0" encoding="utf-8"?>
<formControlPr xmlns="http://schemas.microsoft.com/office/spreadsheetml/2009/9/main" objectType="GBox"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GBox" noThreeD="1"/>
</file>

<file path=xl/ctrlProps/ctrlProp257.xml><?xml version="1.0" encoding="utf-8"?>
<formControlPr xmlns="http://schemas.microsoft.com/office/spreadsheetml/2009/9/main" objectType="GBox" noThreeD="1"/>
</file>

<file path=xl/ctrlProps/ctrlProp258.xml><?xml version="1.0" encoding="utf-8"?>
<formControlPr xmlns="http://schemas.microsoft.com/office/spreadsheetml/2009/9/main" objectType="GBox" noThreeD="1"/>
</file>

<file path=xl/ctrlProps/ctrlProp259.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60.xml><?xml version="1.0" encoding="utf-8"?>
<formControlPr xmlns="http://schemas.microsoft.com/office/spreadsheetml/2009/9/main" objectType="GBox" noThreeD="1"/>
</file>

<file path=xl/ctrlProps/ctrlProp261.xml><?xml version="1.0" encoding="utf-8"?>
<formControlPr xmlns="http://schemas.microsoft.com/office/spreadsheetml/2009/9/main" objectType="GBox" noThreeD="1"/>
</file>

<file path=xl/ctrlProps/ctrlProp262.xml><?xml version="1.0" encoding="utf-8"?>
<formControlPr xmlns="http://schemas.microsoft.com/office/spreadsheetml/2009/9/main" objectType="GBox" noThreeD="1"/>
</file>

<file path=xl/ctrlProps/ctrlProp263.xml><?xml version="1.0" encoding="utf-8"?>
<formControlPr xmlns="http://schemas.microsoft.com/office/spreadsheetml/2009/9/main" objectType="GBox"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GBox" noThreeD="1"/>
</file>

<file path=xl/ctrlProps/ctrlProp266.xml><?xml version="1.0" encoding="utf-8"?>
<formControlPr xmlns="http://schemas.microsoft.com/office/spreadsheetml/2009/9/main" objectType="GBox"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GBox" noThreeD="1"/>
</file>

<file path=xl/ctrlProps/ctrlProp269.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GBox" noThreeD="1"/>
</file>

<file path=xl/ctrlProps/ctrlProp271.xml><?xml version="1.0" encoding="utf-8"?>
<formControlPr xmlns="http://schemas.microsoft.com/office/spreadsheetml/2009/9/main" objectType="GBox" noThreeD="1"/>
</file>

<file path=xl/ctrlProps/ctrlProp272.xml><?xml version="1.0" encoding="utf-8"?>
<formControlPr xmlns="http://schemas.microsoft.com/office/spreadsheetml/2009/9/main" objectType="GBox"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GBox" noThreeD="1"/>
</file>

<file path=xl/ctrlProps/ctrlProp275.xml><?xml version="1.0" encoding="utf-8"?>
<formControlPr xmlns="http://schemas.microsoft.com/office/spreadsheetml/2009/9/main" objectType="GBox" noThreeD="1"/>
</file>

<file path=xl/ctrlProps/ctrlProp276.xml><?xml version="1.0" encoding="utf-8"?>
<formControlPr xmlns="http://schemas.microsoft.com/office/spreadsheetml/2009/9/main" objectType="GBox" noThreeD="1"/>
</file>

<file path=xl/ctrlProps/ctrlProp277.xml><?xml version="1.0" encoding="utf-8"?>
<formControlPr xmlns="http://schemas.microsoft.com/office/spreadsheetml/2009/9/main" objectType="GBox" noThreeD="1"/>
</file>

<file path=xl/ctrlProps/ctrlProp278.xml><?xml version="1.0" encoding="utf-8"?>
<formControlPr xmlns="http://schemas.microsoft.com/office/spreadsheetml/2009/9/main" objectType="GBox" noThreeD="1"/>
</file>

<file path=xl/ctrlProps/ctrlProp279.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80.xml><?xml version="1.0" encoding="utf-8"?>
<formControlPr xmlns="http://schemas.microsoft.com/office/spreadsheetml/2009/9/main" objectType="GBox" noThreeD="1"/>
</file>

<file path=xl/ctrlProps/ctrlProp281.xml><?xml version="1.0" encoding="utf-8"?>
<formControlPr xmlns="http://schemas.microsoft.com/office/spreadsheetml/2009/9/main" objectType="GBox" noThreeD="1"/>
</file>

<file path=xl/ctrlProps/ctrlProp282.xml><?xml version="1.0" encoding="utf-8"?>
<formControlPr xmlns="http://schemas.microsoft.com/office/spreadsheetml/2009/9/main" objectType="GBox" noThreeD="1"/>
</file>

<file path=xl/ctrlProps/ctrlProp283.xml><?xml version="1.0" encoding="utf-8"?>
<formControlPr xmlns="http://schemas.microsoft.com/office/spreadsheetml/2009/9/main" objectType="GBox" noThreeD="1"/>
</file>

<file path=xl/ctrlProps/ctrlProp284.xml><?xml version="1.0" encoding="utf-8"?>
<formControlPr xmlns="http://schemas.microsoft.com/office/spreadsheetml/2009/9/main" objectType="GBox"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GBox" noThreeD="1"/>
</file>

<file path=xl/ctrlProps/ctrlProp287.xml><?xml version="1.0" encoding="utf-8"?>
<formControlPr xmlns="http://schemas.microsoft.com/office/spreadsheetml/2009/9/main" objectType="GBox"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GBox" noThreeD="1"/>
</file>

<file path=xl/ctrlProps/ctrlProp293.xml><?xml version="1.0" encoding="utf-8"?>
<formControlPr xmlns="http://schemas.microsoft.com/office/spreadsheetml/2009/9/main" objectType="GBox"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GBox" noThreeD="1"/>
</file>

<file path=xl/ctrlProps/ctrlProp296.xml><?xml version="1.0" encoding="utf-8"?>
<formControlPr xmlns="http://schemas.microsoft.com/office/spreadsheetml/2009/9/main" objectType="GBox" noThreeD="1"/>
</file>

<file path=xl/ctrlProps/ctrlProp297.xml><?xml version="1.0" encoding="utf-8"?>
<formControlPr xmlns="http://schemas.microsoft.com/office/spreadsheetml/2009/9/main" objectType="GBox" noThreeD="1"/>
</file>

<file path=xl/ctrlProps/ctrlProp298.xml><?xml version="1.0" encoding="utf-8"?>
<formControlPr xmlns="http://schemas.microsoft.com/office/spreadsheetml/2009/9/main" objectType="GBox" noThreeD="1"/>
</file>

<file path=xl/ctrlProps/ctrlProp29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GBox" noThreeD="1"/>
</file>

<file path=xl/ctrlProps/ctrlProp301.xml><?xml version="1.0" encoding="utf-8"?>
<formControlPr xmlns="http://schemas.microsoft.com/office/spreadsheetml/2009/9/main" objectType="GBox" noThreeD="1"/>
</file>

<file path=xl/ctrlProps/ctrlProp302.xml><?xml version="1.0" encoding="utf-8"?>
<formControlPr xmlns="http://schemas.microsoft.com/office/spreadsheetml/2009/9/main" objectType="GBox"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GBox" noThreeD="1"/>
</file>

<file path=xl/ctrlProps/ctrlProp305.xml><?xml version="1.0" encoding="utf-8"?>
<formControlPr xmlns="http://schemas.microsoft.com/office/spreadsheetml/2009/9/main" objectType="GBox"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GBox" noThreeD="1"/>
</file>

<file path=xl/ctrlProps/ctrlProp308.xml><?xml version="1.0" encoding="utf-8"?>
<formControlPr xmlns="http://schemas.microsoft.com/office/spreadsheetml/2009/9/main" objectType="GBox" noThreeD="1"/>
</file>

<file path=xl/ctrlProps/ctrlProp309.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10.xml><?xml version="1.0" encoding="utf-8"?>
<formControlPr xmlns="http://schemas.microsoft.com/office/spreadsheetml/2009/9/main" objectType="GBox" noThreeD="1"/>
</file>

<file path=xl/ctrlProps/ctrlProp311.xml><?xml version="1.0" encoding="utf-8"?>
<formControlPr xmlns="http://schemas.microsoft.com/office/spreadsheetml/2009/9/main" objectType="GBox" noThreeD="1"/>
</file>

<file path=xl/ctrlProps/ctrlProp312.xml><?xml version="1.0" encoding="utf-8"?>
<formControlPr xmlns="http://schemas.microsoft.com/office/spreadsheetml/2009/9/main" objectType="GBox" noThreeD="1"/>
</file>

<file path=xl/ctrlProps/ctrlProp313.xml><?xml version="1.0" encoding="utf-8"?>
<formControlPr xmlns="http://schemas.microsoft.com/office/spreadsheetml/2009/9/main" objectType="GBox" noThreeD="1"/>
</file>

<file path=xl/ctrlProps/ctrlProp314.xml><?xml version="1.0" encoding="utf-8"?>
<formControlPr xmlns="http://schemas.microsoft.com/office/spreadsheetml/2009/9/main" objectType="GBox" noThreeD="1"/>
</file>

<file path=xl/ctrlProps/ctrlProp315.xml><?xml version="1.0" encoding="utf-8"?>
<formControlPr xmlns="http://schemas.microsoft.com/office/spreadsheetml/2009/9/main" objectType="GBox" noThreeD="1"/>
</file>

<file path=xl/ctrlProps/ctrlProp316.xml><?xml version="1.0" encoding="utf-8"?>
<formControlPr xmlns="http://schemas.microsoft.com/office/spreadsheetml/2009/9/main" objectType="GBox" noThreeD="1"/>
</file>

<file path=xl/ctrlProps/ctrlProp317.xml><?xml version="1.0" encoding="utf-8"?>
<formControlPr xmlns="http://schemas.microsoft.com/office/spreadsheetml/2009/9/main" objectType="GBox" noThreeD="1"/>
</file>

<file path=xl/ctrlProps/ctrlProp318.xml><?xml version="1.0" encoding="utf-8"?>
<formControlPr xmlns="http://schemas.microsoft.com/office/spreadsheetml/2009/9/main" objectType="GBox" noThreeD="1"/>
</file>

<file path=xl/ctrlProps/ctrlProp319.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20.xml><?xml version="1.0" encoding="utf-8"?>
<formControlPr xmlns="http://schemas.microsoft.com/office/spreadsheetml/2009/9/main" objectType="GBox" noThreeD="1"/>
</file>

<file path=xl/ctrlProps/ctrlProp321.xml><?xml version="1.0" encoding="utf-8"?>
<formControlPr xmlns="http://schemas.microsoft.com/office/spreadsheetml/2009/9/main" objectType="GBox" noThreeD="1"/>
</file>

<file path=xl/ctrlProps/ctrlProp322.xml><?xml version="1.0" encoding="utf-8"?>
<formControlPr xmlns="http://schemas.microsoft.com/office/spreadsheetml/2009/9/main" objectType="GBox" noThreeD="1"/>
</file>

<file path=xl/ctrlProps/ctrlProp323.xml><?xml version="1.0" encoding="utf-8"?>
<formControlPr xmlns="http://schemas.microsoft.com/office/spreadsheetml/2009/9/main" objectType="GBox" noThreeD="1"/>
</file>

<file path=xl/ctrlProps/ctrlProp324.xml><?xml version="1.0" encoding="utf-8"?>
<formControlPr xmlns="http://schemas.microsoft.com/office/spreadsheetml/2009/9/main" objectType="GBox" noThreeD="1"/>
</file>

<file path=xl/ctrlProps/ctrlProp325.xml><?xml version="1.0" encoding="utf-8"?>
<formControlPr xmlns="http://schemas.microsoft.com/office/spreadsheetml/2009/9/main" objectType="GBox" noThreeD="1"/>
</file>

<file path=xl/ctrlProps/ctrlProp326.xml><?xml version="1.0" encoding="utf-8"?>
<formControlPr xmlns="http://schemas.microsoft.com/office/spreadsheetml/2009/9/main" objectType="GBox" noThreeD="1"/>
</file>

<file path=xl/ctrlProps/ctrlProp327.xml><?xml version="1.0" encoding="utf-8"?>
<formControlPr xmlns="http://schemas.microsoft.com/office/spreadsheetml/2009/9/main" objectType="GBox" noThreeD="1"/>
</file>

<file path=xl/ctrlProps/ctrlProp328.xml><?xml version="1.0" encoding="utf-8"?>
<formControlPr xmlns="http://schemas.microsoft.com/office/spreadsheetml/2009/9/main" objectType="GBox" noThreeD="1"/>
</file>

<file path=xl/ctrlProps/ctrlProp329.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GBox" noThreeD="1"/>
</file>

<file path=xl/ctrlProps/ctrlProp331.xml><?xml version="1.0" encoding="utf-8"?>
<formControlPr xmlns="http://schemas.microsoft.com/office/spreadsheetml/2009/9/main" objectType="GBox" noThreeD="1"/>
</file>

<file path=xl/ctrlProps/ctrlProp332.xml><?xml version="1.0" encoding="utf-8"?>
<formControlPr xmlns="http://schemas.microsoft.com/office/spreadsheetml/2009/9/main" objectType="GBox" noThreeD="1"/>
</file>

<file path=xl/ctrlProps/ctrlProp333.xml><?xml version="1.0" encoding="utf-8"?>
<formControlPr xmlns="http://schemas.microsoft.com/office/spreadsheetml/2009/9/main" objectType="GBox" noThreeD="1"/>
</file>

<file path=xl/ctrlProps/ctrlProp334.xml><?xml version="1.0" encoding="utf-8"?>
<formControlPr xmlns="http://schemas.microsoft.com/office/spreadsheetml/2009/9/main" objectType="GBox" noThreeD="1"/>
</file>

<file path=xl/ctrlProps/ctrlProp335.xml><?xml version="1.0" encoding="utf-8"?>
<formControlPr xmlns="http://schemas.microsoft.com/office/spreadsheetml/2009/9/main" objectType="GBox" noThreeD="1"/>
</file>

<file path=xl/ctrlProps/ctrlProp336.xml><?xml version="1.0" encoding="utf-8"?>
<formControlPr xmlns="http://schemas.microsoft.com/office/spreadsheetml/2009/9/main" objectType="GBox" noThreeD="1"/>
</file>

<file path=xl/ctrlProps/ctrlProp337.xml><?xml version="1.0" encoding="utf-8"?>
<formControlPr xmlns="http://schemas.microsoft.com/office/spreadsheetml/2009/9/main" objectType="GBox" noThreeD="1"/>
</file>

<file path=xl/ctrlProps/ctrlProp338.xml><?xml version="1.0" encoding="utf-8"?>
<formControlPr xmlns="http://schemas.microsoft.com/office/spreadsheetml/2009/9/main" objectType="GBox" noThreeD="1"/>
</file>

<file path=xl/ctrlProps/ctrlProp339.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40.xml><?xml version="1.0" encoding="utf-8"?>
<formControlPr xmlns="http://schemas.microsoft.com/office/spreadsheetml/2009/9/main" objectType="GBox" noThreeD="1"/>
</file>

<file path=xl/ctrlProps/ctrlProp341.xml><?xml version="1.0" encoding="utf-8"?>
<formControlPr xmlns="http://schemas.microsoft.com/office/spreadsheetml/2009/9/main" objectType="GBox" noThreeD="1"/>
</file>

<file path=xl/ctrlProps/ctrlProp342.xml><?xml version="1.0" encoding="utf-8"?>
<formControlPr xmlns="http://schemas.microsoft.com/office/spreadsheetml/2009/9/main" objectType="GBox" noThreeD="1"/>
</file>

<file path=xl/ctrlProps/ctrlProp343.xml><?xml version="1.0" encoding="utf-8"?>
<formControlPr xmlns="http://schemas.microsoft.com/office/spreadsheetml/2009/9/main" objectType="GBox"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GBox" noThreeD="1"/>
</file>

<file path=xl/ctrlProps/ctrlProp346.xml><?xml version="1.0" encoding="utf-8"?>
<formControlPr xmlns="http://schemas.microsoft.com/office/spreadsheetml/2009/9/main" objectType="GBox" noThreeD="1"/>
</file>

<file path=xl/ctrlProps/ctrlProp347.xml><?xml version="1.0" encoding="utf-8"?>
<formControlPr xmlns="http://schemas.microsoft.com/office/spreadsheetml/2009/9/main" objectType="GBox" noThreeD="1"/>
</file>

<file path=xl/ctrlProps/ctrlProp348.xml><?xml version="1.0" encoding="utf-8"?>
<formControlPr xmlns="http://schemas.microsoft.com/office/spreadsheetml/2009/9/main" objectType="GBox" noThreeD="1"/>
</file>

<file path=xl/ctrlProps/ctrlProp349.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50.xml><?xml version="1.0" encoding="utf-8"?>
<formControlPr xmlns="http://schemas.microsoft.com/office/spreadsheetml/2009/9/main" objectType="GBox" noThreeD="1"/>
</file>

<file path=xl/ctrlProps/ctrlProp351.xml><?xml version="1.0" encoding="utf-8"?>
<formControlPr xmlns="http://schemas.microsoft.com/office/spreadsheetml/2009/9/main" objectType="GBox" noThreeD="1"/>
</file>

<file path=xl/ctrlProps/ctrlProp352.xml><?xml version="1.0" encoding="utf-8"?>
<formControlPr xmlns="http://schemas.microsoft.com/office/spreadsheetml/2009/9/main" objectType="GBox" noThreeD="1"/>
</file>

<file path=xl/ctrlProps/ctrlProp353.xml><?xml version="1.0" encoding="utf-8"?>
<formControlPr xmlns="http://schemas.microsoft.com/office/spreadsheetml/2009/9/main" objectType="GBox" noThreeD="1"/>
</file>

<file path=xl/ctrlProps/ctrlProp354.xml><?xml version="1.0" encoding="utf-8"?>
<formControlPr xmlns="http://schemas.microsoft.com/office/spreadsheetml/2009/9/main" objectType="GBox" noThreeD="1"/>
</file>

<file path=xl/ctrlProps/ctrlProp355.xml><?xml version="1.0" encoding="utf-8"?>
<formControlPr xmlns="http://schemas.microsoft.com/office/spreadsheetml/2009/9/main" objectType="GBox" noThreeD="1"/>
</file>

<file path=xl/ctrlProps/ctrlProp356.xml><?xml version="1.0" encoding="utf-8"?>
<formControlPr xmlns="http://schemas.microsoft.com/office/spreadsheetml/2009/9/main" objectType="GBox" noThreeD="1"/>
</file>

<file path=xl/ctrlProps/ctrlProp357.xml><?xml version="1.0" encoding="utf-8"?>
<formControlPr xmlns="http://schemas.microsoft.com/office/spreadsheetml/2009/9/main" objectType="GBox" noThreeD="1"/>
</file>

<file path=xl/ctrlProps/ctrlProp358.xml><?xml version="1.0" encoding="utf-8"?>
<formControlPr xmlns="http://schemas.microsoft.com/office/spreadsheetml/2009/9/main" objectType="GBox" noThreeD="1"/>
</file>

<file path=xl/ctrlProps/ctrlProp359.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60.xml><?xml version="1.0" encoding="utf-8"?>
<formControlPr xmlns="http://schemas.microsoft.com/office/spreadsheetml/2009/9/main" objectType="GBox" noThreeD="1"/>
</file>

<file path=xl/ctrlProps/ctrlProp361.xml><?xml version="1.0" encoding="utf-8"?>
<formControlPr xmlns="http://schemas.microsoft.com/office/spreadsheetml/2009/9/main" objectType="GBox" noThreeD="1"/>
</file>

<file path=xl/ctrlProps/ctrlProp362.xml><?xml version="1.0" encoding="utf-8"?>
<formControlPr xmlns="http://schemas.microsoft.com/office/spreadsheetml/2009/9/main" objectType="GBox" noThreeD="1"/>
</file>

<file path=xl/ctrlProps/ctrlProp363.xml><?xml version="1.0" encoding="utf-8"?>
<formControlPr xmlns="http://schemas.microsoft.com/office/spreadsheetml/2009/9/main" objectType="GBox" noThreeD="1"/>
</file>

<file path=xl/ctrlProps/ctrlProp364.xml><?xml version="1.0" encoding="utf-8"?>
<formControlPr xmlns="http://schemas.microsoft.com/office/spreadsheetml/2009/9/main" objectType="GBox" noThreeD="1"/>
</file>

<file path=xl/ctrlProps/ctrlProp365.xml><?xml version="1.0" encoding="utf-8"?>
<formControlPr xmlns="http://schemas.microsoft.com/office/spreadsheetml/2009/9/main" objectType="GBox" noThreeD="1"/>
</file>

<file path=xl/ctrlProps/ctrlProp366.xml><?xml version="1.0" encoding="utf-8"?>
<formControlPr xmlns="http://schemas.microsoft.com/office/spreadsheetml/2009/9/main" objectType="GBox" noThreeD="1"/>
</file>

<file path=xl/ctrlProps/ctrlProp367.xml><?xml version="1.0" encoding="utf-8"?>
<formControlPr xmlns="http://schemas.microsoft.com/office/spreadsheetml/2009/9/main" objectType="GBox" noThreeD="1"/>
</file>

<file path=xl/ctrlProps/ctrlProp368.xml><?xml version="1.0" encoding="utf-8"?>
<formControlPr xmlns="http://schemas.microsoft.com/office/spreadsheetml/2009/9/main" objectType="GBox" noThreeD="1"/>
</file>

<file path=xl/ctrlProps/ctrlProp369.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70.xml><?xml version="1.0" encoding="utf-8"?>
<formControlPr xmlns="http://schemas.microsoft.com/office/spreadsheetml/2009/9/main" objectType="GBox" noThreeD="1"/>
</file>

<file path=xl/ctrlProps/ctrlProp371.xml><?xml version="1.0" encoding="utf-8"?>
<formControlPr xmlns="http://schemas.microsoft.com/office/spreadsheetml/2009/9/main" objectType="GBox" noThreeD="1"/>
</file>

<file path=xl/ctrlProps/ctrlProp372.xml><?xml version="1.0" encoding="utf-8"?>
<formControlPr xmlns="http://schemas.microsoft.com/office/spreadsheetml/2009/9/main" objectType="GBox" noThreeD="1"/>
</file>

<file path=xl/ctrlProps/ctrlProp373.xml><?xml version="1.0" encoding="utf-8"?>
<formControlPr xmlns="http://schemas.microsoft.com/office/spreadsheetml/2009/9/main" objectType="GBox" noThreeD="1"/>
</file>

<file path=xl/ctrlProps/ctrlProp374.xml><?xml version="1.0" encoding="utf-8"?>
<formControlPr xmlns="http://schemas.microsoft.com/office/spreadsheetml/2009/9/main" objectType="GBox" noThreeD="1"/>
</file>

<file path=xl/ctrlProps/ctrlProp375.xml><?xml version="1.0" encoding="utf-8"?>
<formControlPr xmlns="http://schemas.microsoft.com/office/spreadsheetml/2009/9/main" objectType="GBox" noThreeD="1"/>
</file>

<file path=xl/ctrlProps/ctrlProp376.xml><?xml version="1.0" encoding="utf-8"?>
<formControlPr xmlns="http://schemas.microsoft.com/office/spreadsheetml/2009/9/main" objectType="GBox" noThreeD="1"/>
</file>

<file path=xl/ctrlProps/ctrlProp377.xml><?xml version="1.0" encoding="utf-8"?>
<formControlPr xmlns="http://schemas.microsoft.com/office/spreadsheetml/2009/9/main" objectType="GBox" noThreeD="1"/>
</file>

<file path=xl/ctrlProps/ctrlProp378.xml><?xml version="1.0" encoding="utf-8"?>
<formControlPr xmlns="http://schemas.microsoft.com/office/spreadsheetml/2009/9/main" objectType="GBox" noThreeD="1"/>
</file>

<file path=xl/ctrlProps/ctrlProp379.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80.xml><?xml version="1.0" encoding="utf-8"?>
<formControlPr xmlns="http://schemas.microsoft.com/office/spreadsheetml/2009/9/main" objectType="GBox" noThreeD="1"/>
</file>

<file path=xl/ctrlProps/ctrlProp381.xml><?xml version="1.0" encoding="utf-8"?>
<formControlPr xmlns="http://schemas.microsoft.com/office/spreadsheetml/2009/9/main" objectType="GBox" noThreeD="1"/>
</file>

<file path=xl/ctrlProps/ctrlProp382.xml><?xml version="1.0" encoding="utf-8"?>
<formControlPr xmlns="http://schemas.microsoft.com/office/spreadsheetml/2009/9/main" objectType="GBox" noThreeD="1"/>
</file>

<file path=xl/ctrlProps/ctrlProp383.xml><?xml version="1.0" encoding="utf-8"?>
<formControlPr xmlns="http://schemas.microsoft.com/office/spreadsheetml/2009/9/main" objectType="GBox" noThreeD="1"/>
</file>

<file path=xl/ctrlProps/ctrlProp384.xml><?xml version="1.0" encoding="utf-8"?>
<formControlPr xmlns="http://schemas.microsoft.com/office/spreadsheetml/2009/9/main" objectType="GBox" noThreeD="1"/>
</file>

<file path=xl/ctrlProps/ctrlProp385.xml><?xml version="1.0" encoding="utf-8"?>
<formControlPr xmlns="http://schemas.microsoft.com/office/spreadsheetml/2009/9/main" objectType="GBox" noThreeD="1"/>
</file>

<file path=xl/ctrlProps/ctrlProp386.xml><?xml version="1.0" encoding="utf-8"?>
<formControlPr xmlns="http://schemas.microsoft.com/office/spreadsheetml/2009/9/main" objectType="GBox" noThreeD="1"/>
</file>

<file path=xl/ctrlProps/ctrlProp387.xml><?xml version="1.0" encoding="utf-8"?>
<formControlPr xmlns="http://schemas.microsoft.com/office/spreadsheetml/2009/9/main" objectType="GBox" noThreeD="1"/>
</file>

<file path=xl/ctrlProps/ctrlProp388.xml><?xml version="1.0" encoding="utf-8"?>
<formControlPr xmlns="http://schemas.microsoft.com/office/spreadsheetml/2009/9/main" objectType="GBox" noThreeD="1"/>
</file>

<file path=xl/ctrlProps/ctrlProp389.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390.xml><?xml version="1.0" encoding="utf-8"?>
<formControlPr xmlns="http://schemas.microsoft.com/office/spreadsheetml/2009/9/main" objectType="GBox" noThreeD="1"/>
</file>

<file path=xl/ctrlProps/ctrlProp391.xml><?xml version="1.0" encoding="utf-8"?>
<formControlPr xmlns="http://schemas.microsoft.com/office/spreadsheetml/2009/9/main" objectType="GBox" noThreeD="1"/>
</file>

<file path=xl/ctrlProps/ctrlProp392.xml><?xml version="1.0" encoding="utf-8"?>
<formControlPr xmlns="http://schemas.microsoft.com/office/spreadsheetml/2009/9/main" objectType="GBox" noThreeD="1"/>
</file>

<file path=xl/ctrlProps/ctrlProp393.xml><?xml version="1.0" encoding="utf-8"?>
<formControlPr xmlns="http://schemas.microsoft.com/office/spreadsheetml/2009/9/main" objectType="GBox" noThreeD="1"/>
</file>

<file path=xl/ctrlProps/ctrlProp394.xml><?xml version="1.0" encoding="utf-8"?>
<formControlPr xmlns="http://schemas.microsoft.com/office/spreadsheetml/2009/9/main" objectType="GBox" noThreeD="1"/>
</file>

<file path=xl/ctrlProps/ctrlProp395.xml><?xml version="1.0" encoding="utf-8"?>
<formControlPr xmlns="http://schemas.microsoft.com/office/spreadsheetml/2009/9/main" objectType="GBox" noThreeD="1"/>
</file>

<file path=xl/ctrlProps/ctrlProp396.xml><?xml version="1.0" encoding="utf-8"?>
<formControlPr xmlns="http://schemas.microsoft.com/office/spreadsheetml/2009/9/main" objectType="GBox" noThreeD="1"/>
</file>

<file path=xl/ctrlProps/ctrlProp397.xml><?xml version="1.0" encoding="utf-8"?>
<formControlPr xmlns="http://schemas.microsoft.com/office/spreadsheetml/2009/9/main" objectType="GBox" noThreeD="1"/>
</file>

<file path=xl/ctrlProps/ctrlProp398.xml><?xml version="1.0" encoding="utf-8"?>
<formControlPr xmlns="http://schemas.microsoft.com/office/spreadsheetml/2009/9/main" objectType="GBox" noThreeD="1"/>
</file>

<file path=xl/ctrlProps/ctrlProp39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GBox" noThreeD="1"/>
</file>

<file path=xl/ctrlProps/ctrlProp402.xml><?xml version="1.0" encoding="utf-8"?>
<formControlPr xmlns="http://schemas.microsoft.com/office/spreadsheetml/2009/9/main" objectType="GBox"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GBox" noThreeD="1"/>
</file>

<file path=xl/ctrlProps/ctrlProp405.xml><?xml version="1.0" encoding="utf-8"?>
<formControlPr xmlns="http://schemas.microsoft.com/office/spreadsheetml/2009/9/main" objectType="GBox" noThreeD="1"/>
</file>

<file path=xl/ctrlProps/ctrlProp406.xml><?xml version="1.0" encoding="utf-8"?>
<formControlPr xmlns="http://schemas.microsoft.com/office/spreadsheetml/2009/9/main" objectType="GBox" noThreeD="1"/>
</file>

<file path=xl/ctrlProps/ctrlProp407.xml><?xml version="1.0" encoding="utf-8"?>
<formControlPr xmlns="http://schemas.microsoft.com/office/spreadsheetml/2009/9/main" objectType="GBox" noThreeD="1"/>
</file>

<file path=xl/ctrlProps/ctrlProp408.xml><?xml version="1.0" encoding="utf-8"?>
<formControlPr xmlns="http://schemas.microsoft.com/office/spreadsheetml/2009/9/main" objectType="GBox" noThreeD="1"/>
</file>

<file path=xl/ctrlProps/ctrlProp409.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10.xml><?xml version="1.0" encoding="utf-8"?>
<formControlPr xmlns="http://schemas.microsoft.com/office/spreadsheetml/2009/9/main" objectType="GBox" noThreeD="1"/>
</file>

<file path=xl/ctrlProps/ctrlProp411.xml><?xml version="1.0" encoding="utf-8"?>
<formControlPr xmlns="http://schemas.microsoft.com/office/spreadsheetml/2009/9/main" objectType="GBox"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GBox" noThreeD="1"/>
</file>

<file path=xl/ctrlProps/ctrlProp414.xml><?xml version="1.0" encoding="utf-8"?>
<formControlPr xmlns="http://schemas.microsoft.com/office/spreadsheetml/2009/9/main" objectType="GBox" noThreeD="1"/>
</file>

<file path=xl/ctrlProps/ctrlProp415.xml><?xml version="1.0" encoding="utf-8"?>
<formControlPr xmlns="http://schemas.microsoft.com/office/spreadsheetml/2009/9/main" objectType="GBox" noThreeD="1"/>
</file>

<file path=xl/ctrlProps/ctrlProp416.xml><?xml version="1.0" encoding="utf-8"?>
<formControlPr xmlns="http://schemas.microsoft.com/office/spreadsheetml/2009/9/main" objectType="GBox" noThreeD="1"/>
</file>

<file path=xl/ctrlProps/ctrlProp417.xml><?xml version="1.0" encoding="utf-8"?>
<formControlPr xmlns="http://schemas.microsoft.com/office/spreadsheetml/2009/9/main" objectType="GBox" noThreeD="1"/>
</file>

<file path=xl/ctrlProps/ctrlProp418.xml><?xml version="1.0" encoding="utf-8"?>
<formControlPr xmlns="http://schemas.microsoft.com/office/spreadsheetml/2009/9/main" objectType="GBox" noThreeD="1"/>
</file>

<file path=xl/ctrlProps/ctrlProp419.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20.xml><?xml version="1.0" encoding="utf-8"?>
<formControlPr xmlns="http://schemas.microsoft.com/office/spreadsheetml/2009/9/main" objectType="GBox" noThreeD="1"/>
</file>

<file path=xl/ctrlProps/ctrlProp421.xml><?xml version="1.0" encoding="utf-8"?>
<formControlPr xmlns="http://schemas.microsoft.com/office/spreadsheetml/2009/9/main" objectType="GBox" noThreeD="1"/>
</file>

<file path=xl/ctrlProps/ctrlProp422.xml><?xml version="1.0" encoding="utf-8"?>
<formControlPr xmlns="http://schemas.microsoft.com/office/spreadsheetml/2009/9/main" objectType="GBox" noThreeD="1"/>
</file>

<file path=xl/ctrlProps/ctrlProp423.xml><?xml version="1.0" encoding="utf-8"?>
<formControlPr xmlns="http://schemas.microsoft.com/office/spreadsheetml/2009/9/main" objectType="GBox" noThreeD="1"/>
</file>

<file path=xl/ctrlProps/ctrlProp424.xml><?xml version="1.0" encoding="utf-8"?>
<formControlPr xmlns="http://schemas.microsoft.com/office/spreadsheetml/2009/9/main" objectType="GBox" noThreeD="1"/>
</file>

<file path=xl/ctrlProps/ctrlProp425.xml><?xml version="1.0" encoding="utf-8"?>
<formControlPr xmlns="http://schemas.microsoft.com/office/spreadsheetml/2009/9/main" objectType="GBox" noThreeD="1"/>
</file>

<file path=xl/ctrlProps/ctrlProp426.xml><?xml version="1.0" encoding="utf-8"?>
<formControlPr xmlns="http://schemas.microsoft.com/office/spreadsheetml/2009/9/main" objectType="GBox" noThreeD="1"/>
</file>

<file path=xl/ctrlProps/ctrlProp427.xml><?xml version="1.0" encoding="utf-8"?>
<formControlPr xmlns="http://schemas.microsoft.com/office/spreadsheetml/2009/9/main" objectType="GBox" noThreeD="1"/>
</file>

<file path=xl/ctrlProps/ctrlProp428.xml><?xml version="1.0" encoding="utf-8"?>
<formControlPr xmlns="http://schemas.microsoft.com/office/spreadsheetml/2009/9/main" objectType="GBox" noThreeD="1"/>
</file>

<file path=xl/ctrlProps/ctrlProp429.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30.xml><?xml version="1.0" encoding="utf-8"?>
<formControlPr xmlns="http://schemas.microsoft.com/office/spreadsheetml/2009/9/main" objectType="GBox" noThreeD="1"/>
</file>

<file path=xl/ctrlProps/ctrlProp431.xml><?xml version="1.0" encoding="utf-8"?>
<formControlPr xmlns="http://schemas.microsoft.com/office/spreadsheetml/2009/9/main" objectType="GBox" noThreeD="1"/>
</file>

<file path=xl/ctrlProps/ctrlProp432.xml><?xml version="1.0" encoding="utf-8"?>
<formControlPr xmlns="http://schemas.microsoft.com/office/spreadsheetml/2009/9/main" objectType="GBox" noThreeD="1"/>
</file>

<file path=xl/ctrlProps/ctrlProp433.xml><?xml version="1.0" encoding="utf-8"?>
<formControlPr xmlns="http://schemas.microsoft.com/office/spreadsheetml/2009/9/main" objectType="GBox" noThreeD="1"/>
</file>

<file path=xl/ctrlProps/ctrlProp434.xml><?xml version="1.0" encoding="utf-8"?>
<formControlPr xmlns="http://schemas.microsoft.com/office/spreadsheetml/2009/9/main" objectType="GBox" noThreeD="1"/>
</file>

<file path=xl/ctrlProps/ctrlProp435.xml><?xml version="1.0" encoding="utf-8"?>
<formControlPr xmlns="http://schemas.microsoft.com/office/spreadsheetml/2009/9/main" objectType="GBox" noThreeD="1"/>
</file>

<file path=xl/ctrlProps/ctrlProp436.xml><?xml version="1.0" encoding="utf-8"?>
<formControlPr xmlns="http://schemas.microsoft.com/office/spreadsheetml/2009/9/main" objectType="GBox" noThreeD="1"/>
</file>

<file path=xl/ctrlProps/ctrlProp437.xml><?xml version="1.0" encoding="utf-8"?>
<formControlPr xmlns="http://schemas.microsoft.com/office/spreadsheetml/2009/9/main" objectType="GBox" noThreeD="1"/>
</file>

<file path=xl/ctrlProps/ctrlProp438.xml><?xml version="1.0" encoding="utf-8"?>
<formControlPr xmlns="http://schemas.microsoft.com/office/spreadsheetml/2009/9/main" objectType="GBox" noThreeD="1"/>
</file>

<file path=xl/ctrlProps/ctrlProp439.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40.xml><?xml version="1.0" encoding="utf-8"?>
<formControlPr xmlns="http://schemas.microsoft.com/office/spreadsheetml/2009/9/main" objectType="GBox" noThreeD="1"/>
</file>

<file path=xl/ctrlProps/ctrlProp441.xml><?xml version="1.0" encoding="utf-8"?>
<formControlPr xmlns="http://schemas.microsoft.com/office/spreadsheetml/2009/9/main" objectType="GBox" noThreeD="1"/>
</file>

<file path=xl/ctrlProps/ctrlProp442.xml><?xml version="1.0" encoding="utf-8"?>
<formControlPr xmlns="http://schemas.microsoft.com/office/spreadsheetml/2009/9/main" objectType="GBox" noThreeD="1"/>
</file>

<file path=xl/ctrlProps/ctrlProp443.xml><?xml version="1.0" encoding="utf-8"?>
<formControlPr xmlns="http://schemas.microsoft.com/office/spreadsheetml/2009/9/main" objectType="GBox" noThreeD="1"/>
</file>

<file path=xl/ctrlProps/ctrlProp444.xml><?xml version="1.0" encoding="utf-8"?>
<formControlPr xmlns="http://schemas.microsoft.com/office/spreadsheetml/2009/9/main" objectType="GBox" noThreeD="1"/>
</file>

<file path=xl/ctrlProps/ctrlProp445.xml><?xml version="1.0" encoding="utf-8"?>
<formControlPr xmlns="http://schemas.microsoft.com/office/spreadsheetml/2009/9/main" objectType="GBox" noThreeD="1"/>
</file>

<file path=xl/ctrlProps/ctrlProp446.xml><?xml version="1.0" encoding="utf-8"?>
<formControlPr xmlns="http://schemas.microsoft.com/office/spreadsheetml/2009/9/main" objectType="GBox" noThreeD="1"/>
</file>

<file path=xl/ctrlProps/ctrlProp447.xml><?xml version="1.0" encoding="utf-8"?>
<formControlPr xmlns="http://schemas.microsoft.com/office/spreadsheetml/2009/9/main" objectType="GBox" noThreeD="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50.xml><?xml version="1.0" encoding="utf-8"?>
<formControlPr xmlns="http://schemas.microsoft.com/office/spreadsheetml/2009/9/main" objectType="GBox" noThreeD="1"/>
</file>

<file path=xl/ctrlProps/ctrlProp451.xml><?xml version="1.0" encoding="utf-8"?>
<formControlPr xmlns="http://schemas.microsoft.com/office/spreadsheetml/2009/9/main" objectType="GBox" noThreeD="1"/>
</file>

<file path=xl/ctrlProps/ctrlProp452.xml><?xml version="1.0" encoding="utf-8"?>
<formControlPr xmlns="http://schemas.microsoft.com/office/spreadsheetml/2009/9/main" objectType="GBox" noThreeD="1"/>
</file>

<file path=xl/ctrlProps/ctrlProp453.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8</xdr:row>
          <xdr:rowOff>38100</xdr:rowOff>
        </xdr:from>
        <xdr:to>
          <xdr:col>7</xdr:col>
          <xdr:colOff>962025</xdr:colOff>
          <xdr:row>8</xdr:row>
          <xdr:rowOff>371475</xdr:rowOff>
        </xdr:to>
        <xdr:sp macro="" textlink="">
          <xdr:nvSpPr>
            <xdr:cNvPr id="24577" name="Group Box 1" hidden="1">
              <a:extLst>
                <a:ext uri="{63B3BB69-23CF-44E3-9099-C40C66FF867C}">
                  <a14:compatExt spid="_x0000_s245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9</xdr:row>
          <xdr:rowOff>38100</xdr:rowOff>
        </xdr:from>
        <xdr:to>
          <xdr:col>7</xdr:col>
          <xdr:colOff>962025</xdr:colOff>
          <xdr:row>9</xdr:row>
          <xdr:rowOff>371475</xdr:rowOff>
        </xdr:to>
        <xdr:sp macro="" textlink="">
          <xdr:nvSpPr>
            <xdr:cNvPr id="24578" name="Group Box 2" hidden="1">
              <a:extLst>
                <a:ext uri="{63B3BB69-23CF-44E3-9099-C40C66FF867C}">
                  <a14:compatExt spid="_x0000_s245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xdr:row>
          <xdr:rowOff>38100</xdr:rowOff>
        </xdr:from>
        <xdr:to>
          <xdr:col>7</xdr:col>
          <xdr:colOff>962025</xdr:colOff>
          <xdr:row>10</xdr:row>
          <xdr:rowOff>371475</xdr:rowOff>
        </xdr:to>
        <xdr:sp macro="" textlink="">
          <xdr:nvSpPr>
            <xdr:cNvPr id="24579" name="Group Box 3" hidden="1">
              <a:extLst>
                <a:ext uri="{63B3BB69-23CF-44E3-9099-C40C66FF867C}">
                  <a14:compatExt spid="_x0000_s245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11</xdr:row>
          <xdr:rowOff>38100</xdr:rowOff>
        </xdr:from>
        <xdr:to>
          <xdr:col>7</xdr:col>
          <xdr:colOff>962025</xdr:colOff>
          <xdr:row>11</xdr:row>
          <xdr:rowOff>371475</xdr:rowOff>
        </xdr:to>
        <xdr:sp macro="" textlink="">
          <xdr:nvSpPr>
            <xdr:cNvPr id="24580" name="Group Box 4" hidden="1">
              <a:extLst>
                <a:ext uri="{63B3BB69-23CF-44E3-9099-C40C66FF867C}">
                  <a14:compatExt spid="_x0000_s245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12</xdr:row>
          <xdr:rowOff>38100</xdr:rowOff>
        </xdr:from>
        <xdr:to>
          <xdr:col>7</xdr:col>
          <xdr:colOff>962025</xdr:colOff>
          <xdr:row>12</xdr:row>
          <xdr:rowOff>371475</xdr:rowOff>
        </xdr:to>
        <xdr:sp macro="" textlink="">
          <xdr:nvSpPr>
            <xdr:cNvPr id="24581" name="Group Box 5" hidden="1">
              <a:extLst>
                <a:ext uri="{63B3BB69-23CF-44E3-9099-C40C66FF867C}">
                  <a14:compatExt spid="_x0000_s245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13</xdr:row>
          <xdr:rowOff>38100</xdr:rowOff>
        </xdr:from>
        <xdr:to>
          <xdr:col>7</xdr:col>
          <xdr:colOff>962025</xdr:colOff>
          <xdr:row>13</xdr:row>
          <xdr:rowOff>371475</xdr:rowOff>
        </xdr:to>
        <xdr:sp macro="" textlink="">
          <xdr:nvSpPr>
            <xdr:cNvPr id="24582" name="Group Box 6" hidden="1">
              <a:extLst>
                <a:ext uri="{63B3BB69-23CF-44E3-9099-C40C66FF867C}">
                  <a14:compatExt spid="_x0000_s245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14</xdr:row>
          <xdr:rowOff>38100</xdr:rowOff>
        </xdr:from>
        <xdr:to>
          <xdr:col>7</xdr:col>
          <xdr:colOff>962025</xdr:colOff>
          <xdr:row>14</xdr:row>
          <xdr:rowOff>371475</xdr:rowOff>
        </xdr:to>
        <xdr:sp macro="" textlink="">
          <xdr:nvSpPr>
            <xdr:cNvPr id="24583" name="Group Box 7" hidden="1">
              <a:extLst>
                <a:ext uri="{63B3BB69-23CF-44E3-9099-C40C66FF867C}">
                  <a14:compatExt spid="_x0000_s245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15</xdr:row>
          <xdr:rowOff>38100</xdr:rowOff>
        </xdr:from>
        <xdr:to>
          <xdr:col>8</xdr:col>
          <xdr:colOff>0</xdr:colOff>
          <xdr:row>15</xdr:row>
          <xdr:rowOff>371475</xdr:rowOff>
        </xdr:to>
        <xdr:sp macro="" textlink="">
          <xdr:nvSpPr>
            <xdr:cNvPr id="24584" name="Group Box 8" hidden="1">
              <a:extLst>
                <a:ext uri="{63B3BB69-23CF-44E3-9099-C40C66FF867C}">
                  <a14:compatExt spid="_x0000_s245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16</xdr:row>
          <xdr:rowOff>38100</xdr:rowOff>
        </xdr:from>
        <xdr:to>
          <xdr:col>7</xdr:col>
          <xdr:colOff>962025</xdr:colOff>
          <xdr:row>16</xdr:row>
          <xdr:rowOff>371475</xdr:rowOff>
        </xdr:to>
        <xdr:sp macro="" textlink="">
          <xdr:nvSpPr>
            <xdr:cNvPr id="24585" name="Group Box 9" hidden="1">
              <a:extLst>
                <a:ext uri="{63B3BB69-23CF-44E3-9099-C40C66FF867C}">
                  <a14:compatExt spid="_x0000_s245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17</xdr:row>
          <xdr:rowOff>38100</xdr:rowOff>
        </xdr:from>
        <xdr:to>
          <xdr:col>7</xdr:col>
          <xdr:colOff>962025</xdr:colOff>
          <xdr:row>17</xdr:row>
          <xdr:rowOff>371475</xdr:rowOff>
        </xdr:to>
        <xdr:sp macro="" textlink="">
          <xdr:nvSpPr>
            <xdr:cNvPr id="24586" name="Group Box 10" hidden="1">
              <a:extLst>
                <a:ext uri="{63B3BB69-23CF-44E3-9099-C40C66FF867C}">
                  <a14:compatExt spid="_x0000_s245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18</xdr:row>
          <xdr:rowOff>38100</xdr:rowOff>
        </xdr:from>
        <xdr:to>
          <xdr:col>7</xdr:col>
          <xdr:colOff>962025</xdr:colOff>
          <xdr:row>18</xdr:row>
          <xdr:rowOff>371475</xdr:rowOff>
        </xdr:to>
        <xdr:sp macro="" textlink="">
          <xdr:nvSpPr>
            <xdr:cNvPr id="24587" name="Group Box 11" hidden="1">
              <a:extLst>
                <a:ext uri="{63B3BB69-23CF-44E3-9099-C40C66FF867C}">
                  <a14:compatExt spid="_x0000_s245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38100</xdr:rowOff>
        </xdr:from>
        <xdr:to>
          <xdr:col>7</xdr:col>
          <xdr:colOff>962025</xdr:colOff>
          <xdr:row>19</xdr:row>
          <xdr:rowOff>371475</xdr:rowOff>
        </xdr:to>
        <xdr:sp macro="" textlink="">
          <xdr:nvSpPr>
            <xdr:cNvPr id="24588" name="Group Box 12" hidden="1">
              <a:extLst>
                <a:ext uri="{63B3BB69-23CF-44E3-9099-C40C66FF867C}">
                  <a14:compatExt spid="_x0000_s245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20</xdr:row>
          <xdr:rowOff>38100</xdr:rowOff>
        </xdr:from>
        <xdr:to>
          <xdr:col>7</xdr:col>
          <xdr:colOff>962025</xdr:colOff>
          <xdr:row>20</xdr:row>
          <xdr:rowOff>371475</xdr:rowOff>
        </xdr:to>
        <xdr:sp macro="" textlink="">
          <xdr:nvSpPr>
            <xdr:cNvPr id="24589" name="Group Box 13" hidden="1">
              <a:extLst>
                <a:ext uri="{63B3BB69-23CF-44E3-9099-C40C66FF867C}">
                  <a14:compatExt spid="_x0000_s245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21</xdr:row>
          <xdr:rowOff>38100</xdr:rowOff>
        </xdr:from>
        <xdr:to>
          <xdr:col>7</xdr:col>
          <xdr:colOff>962025</xdr:colOff>
          <xdr:row>21</xdr:row>
          <xdr:rowOff>371475</xdr:rowOff>
        </xdr:to>
        <xdr:sp macro="" textlink="">
          <xdr:nvSpPr>
            <xdr:cNvPr id="24590" name="Group Box 14" hidden="1">
              <a:extLst>
                <a:ext uri="{63B3BB69-23CF-44E3-9099-C40C66FF867C}">
                  <a14:compatExt spid="_x0000_s245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22</xdr:row>
          <xdr:rowOff>38100</xdr:rowOff>
        </xdr:from>
        <xdr:to>
          <xdr:col>7</xdr:col>
          <xdr:colOff>962025</xdr:colOff>
          <xdr:row>22</xdr:row>
          <xdr:rowOff>371475</xdr:rowOff>
        </xdr:to>
        <xdr:sp macro="" textlink="">
          <xdr:nvSpPr>
            <xdr:cNvPr id="24591" name="Group Box 15" hidden="1">
              <a:extLst>
                <a:ext uri="{63B3BB69-23CF-44E3-9099-C40C66FF867C}">
                  <a14:compatExt spid="_x0000_s245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23</xdr:row>
          <xdr:rowOff>38100</xdr:rowOff>
        </xdr:from>
        <xdr:to>
          <xdr:col>7</xdr:col>
          <xdr:colOff>962025</xdr:colOff>
          <xdr:row>23</xdr:row>
          <xdr:rowOff>371475</xdr:rowOff>
        </xdr:to>
        <xdr:sp macro="" textlink="">
          <xdr:nvSpPr>
            <xdr:cNvPr id="24592" name="Group Box 16" hidden="1">
              <a:extLst>
                <a:ext uri="{63B3BB69-23CF-44E3-9099-C40C66FF867C}">
                  <a14:compatExt spid="_x0000_s245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24</xdr:row>
          <xdr:rowOff>38100</xdr:rowOff>
        </xdr:from>
        <xdr:to>
          <xdr:col>7</xdr:col>
          <xdr:colOff>962025</xdr:colOff>
          <xdr:row>24</xdr:row>
          <xdr:rowOff>371475</xdr:rowOff>
        </xdr:to>
        <xdr:sp macro="" textlink="">
          <xdr:nvSpPr>
            <xdr:cNvPr id="24593" name="Group Box 17" hidden="1">
              <a:extLst>
                <a:ext uri="{63B3BB69-23CF-44E3-9099-C40C66FF867C}">
                  <a14:compatExt spid="_x0000_s245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25</xdr:row>
          <xdr:rowOff>38100</xdr:rowOff>
        </xdr:from>
        <xdr:to>
          <xdr:col>7</xdr:col>
          <xdr:colOff>962025</xdr:colOff>
          <xdr:row>25</xdr:row>
          <xdr:rowOff>371475</xdr:rowOff>
        </xdr:to>
        <xdr:sp macro="" textlink="">
          <xdr:nvSpPr>
            <xdr:cNvPr id="24594" name="Group Box 18" hidden="1">
              <a:extLst>
                <a:ext uri="{63B3BB69-23CF-44E3-9099-C40C66FF867C}">
                  <a14:compatExt spid="_x0000_s245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26</xdr:row>
          <xdr:rowOff>38100</xdr:rowOff>
        </xdr:from>
        <xdr:to>
          <xdr:col>7</xdr:col>
          <xdr:colOff>962025</xdr:colOff>
          <xdr:row>26</xdr:row>
          <xdr:rowOff>371475</xdr:rowOff>
        </xdr:to>
        <xdr:sp macro="" textlink="">
          <xdr:nvSpPr>
            <xdr:cNvPr id="24595" name="Group Box 19" hidden="1">
              <a:extLst>
                <a:ext uri="{63B3BB69-23CF-44E3-9099-C40C66FF867C}">
                  <a14:compatExt spid="_x0000_s245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27</xdr:row>
          <xdr:rowOff>38100</xdr:rowOff>
        </xdr:from>
        <xdr:to>
          <xdr:col>7</xdr:col>
          <xdr:colOff>962025</xdr:colOff>
          <xdr:row>27</xdr:row>
          <xdr:rowOff>371475</xdr:rowOff>
        </xdr:to>
        <xdr:sp macro="" textlink="">
          <xdr:nvSpPr>
            <xdr:cNvPr id="24596" name="Group Box 20" hidden="1">
              <a:extLst>
                <a:ext uri="{63B3BB69-23CF-44E3-9099-C40C66FF867C}">
                  <a14:compatExt spid="_x0000_s245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28</xdr:row>
          <xdr:rowOff>38100</xdr:rowOff>
        </xdr:from>
        <xdr:to>
          <xdr:col>7</xdr:col>
          <xdr:colOff>962025</xdr:colOff>
          <xdr:row>28</xdr:row>
          <xdr:rowOff>371475</xdr:rowOff>
        </xdr:to>
        <xdr:sp macro="" textlink="">
          <xdr:nvSpPr>
            <xdr:cNvPr id="24597" name="Group Box 21" hidden="1">
              <a:extLst>
                <a:ext uri="{63B3BB69-23CF-44E3-9099-C40C66FF867C}">
                  <a14:compatExt spid="_x0000_s245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29</xdr:row>
          <xdr:rowOff>38100</xdr:rowOff>
        </xdr:from>
        <xdr:to>
          <xdr:col>7</xdr:col>
          <xdr:colOff>962025</xdr:colOff>
          <xdr:row>29</xdr:row>
          <xdr:rowOff>371475</xdr:rowOff>
        </xdr:to>
        <xdr:sp macro="" textlink="">
          <xdr:nvSpPr>
            <xdr:cNvPr id="24598" name="Group Box 22" hidden="1">
              <a:extLst>
                <a:ext uri="{63B3BB69-23CF-44E3-9099-C40C66FF867C}">
                  <a14:compatExt spid="_x0000_s245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30</xdr:row>
          <xdr:rowOff>38100</xdr:rowOff>
        </xdr:from>
        <xdr:to>
          <xdr:col>7</xdr:col>
          <xdr:colOff>962025</xdr:colOff>
          <xdr:row>30</xdr:row>
          <xdr:rowOff>371475</xdr:rowOff>
        </xdr:to>
        <xdr:sp macro="" textlink="">
          <xdr:nvSpPr>
            <xdr:cNvPr id="24599" name="Group Box 23" hidden="1">
              <a:extLst>
                <a:ext uri="{63B3BB69-23CF-44E3-9099-C40C66FF867C}">
                  <a14:compatExt spid="_x0000_s245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31</xdr:row>
          <xdr:rowOff>38100</xdr:rowOff>
        </xdr:from>
        <xdr:to>
          <xdr:col>7</xdr:col>
          <xdr:colOff>962025</xdr:colOff>
          <xdr:row>31</xdr:row>
          <xdr:rowOff>371475</xdr:rowOff>
        </xdr:to>
        <xdr:sp macro="" textlink="">
          <xdr:nvSpPr>
            <xdr:cNvPr id="24600" name="Group Box 24" hidden="1">
              <a:extLst>
                <a:ext uri="{63B3BB69-23CF-44E3-9099-C40C66FF867C}">
                  <a14:compatExt spid="_x0000_s246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32</xdr:row>
          <xdr:rowOff>38100</xdr:rowOff>
        </xdr:from>
        <xdr:to>
          <xdr:col>7</xdr:col>
          <xdr:colOff>962025</xdr:colOff>
          <xdr:row>32</xdr:row>
          <xdr:rowOff>371475</xdr:rowOff>
        </xdr:to>
        <xdr:sp macro="" textlink="">
          <xdr:nvSpPr>
            <xdr:cNvPr id="24601" name="Group Box 25" hidden="1">
              <a:extLst>
                <a:ext uri="{63B3BB69-23CF-44E3-9099-C40C66FF867C}">
                  <a14:compatExt spid="_x0000_s246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33</xdr:row>
          <xdr:rowOff>38100</xdr:rowOff>
        </xdr:from>
        <xdr:to>
          <xdr:col>7</xdr:col>
          <xdr:colOff>962025</xdr:colOff>
          <xdr:row>33</xdr:row>
          <xdr:rowOff>371475</xdr:rowOff>
        </xdr:to>
        <xdr:sp macro="" textlink="">
          <xdr:nvSpPr>
            <xdr:cNvPr id="24602" name="Group Box 26" hidden="1">
              <a:extLst>
                <a:ext uri="{63B3BB69-23CF-44E3-9099-C40C66FF867C}">
                  <a14:compatExt spid="_x0000_s246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34</xdr:row>
          <xdr:rowOff>38100</xdr:rowOff>
        </xdr:from>
        <xdr:to>
          <xdr:col>7</xdr:col>
          <xdr:colOff>962025</xdr:colOff>
          <xdr:row>34</xdr:row>
          <xdr:rowOff>371475</xdr:rowOff>
        </xdr:to>
        <xdr:sp macro="" textlink="">
          <xdr:nvSpPr>
            <xdr:cNvPr id="24603" name="Group Box 27" hidden="1">
              <a:extLst>
                <a:ext uri="{63B3BB69-23CF-44E3-9099-C40C66FF867C}">
                  <a14:compatExt spid="_x0000_s246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35</xdr:row>
          <xdr:rowOff>38100</xdr:rowOff>
        </xdr:from>
        <xdr:to>
          <xdr:col>7</xdr:col>
          <xdr:colOff>962025</xdr:colOff>
          <xdr:row>35</xdr:row>
          <xdr:rowOff>371475</xdr:rowOff>
        </xdr:to>
        <xdr:sp macro="" textlink="">
          <xdr:nvSpPr>
            <xdr:cNvPr id="24604" name="Group Box 28" hidden="1">
              <a:extLst>
                <a:ext uri="{63B3BB69-23CF-44E3-9099-C40C66FF867C}">
                  <a14:compatExt spid="_x0000_s246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36</xdr:row>
          <xdr:rowOff>38100</xdr:rowOff>
        </xdr:from>
        <xdr:to>
          <xdr:col>7</xdr:col>
          <xdr:colOff>962025</xdr:colOff>
          <xdr:row>36</xdr:row>
          <xdr:rowOff>371475</xdr:rowOff>
        </xdr:to>
        <xdr:sp macro="" textlink="">
          <xdr:nvSpPr>
            <xdr:cNvPr id="24605" name="Group Box 29" hidden="1">
              <a:extLst>
                <a:ext uri="{63B3BB69-23CF-44E3-9099-C40C66FF867C}">
                  <a14:compatExt spid="_x0000_s246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37</xdr:row>
          <xdr:rowOff>38100</xdr:rowOff>
        </xdr:from>
        <xdr:to>
          <xdr:col>7</xdr:col>
          <xdr:colOff>962025</xdr:colOff>
          <xdr:row>37</xdr:row>
          <xdr:rowOff>371475</xdr:rowOff>
        </xdr:to>
        <xdr:sp macro="" textlink="">
          <xdr:nvSpPr>
            <xdr:cNvPr id="24606" name="Group Box 30" hidden="1">
              <a:extLst>
                <a:ext uri="{63B3BB69-23CF-44E3-9099-C40C66FF867C}">
                  <a14:compatExt spid="_x0000_s246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38</xdr:row>
          <xdr:rowOff>38100</xdr:rowOff>
        </xdr:from>
        <xdr:to>
          <xdr:col>7</xdr:col>
          <xdr:colOff>962025</xdr:colOff>
          <xdr:row>38</xdr:row>
          <xdr:rowOff>371475</xdr:rowOff>
        </xdr:to>
        <xdr:sp macro="" textlink="">
          <xdr:nvSpPr>
            <xdr:cNvPr id="24607" name="Group Box 31" hidden="1">
              <a:extLst>
                <a:ext uri="{63B3BB69-23CF-44E3-9099-C40C66FF867C}">
                  <a14:compatExt spid="_x0000_s246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39</xdr:row>
          <xdr:rowOff>38100</xdr:rowOff>
        </xdr:from>
        <xdr:to>
          <xdr:col>7</xdr:col>
          <xdr:colOff>962025</xdr:colOff>
          <xdr:row>39</xdr:row>
          <xdr:rowOff>371475</xdr:rowOff>
        </xdr:to>
        <xdr:sp macro="" textlink="">
          <xdr:nvSpPr>
            <xdr:cNvPr id="24608" name="Group Box 32" hidden="1">
              <a:extLst>
                <a:ext uri="{63B3BB69-23CF-44E3-9099-C40C66FF867C}">
                  <a14:compatExt spid="_x0000_s246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40</xdr:row>
          <xdr:rowOff>38100</xdr:rowOff>
        </xdr:from>
        <xdr:to>
          <xdr:col>7</xdr:col>
          <xdr:colOff>962025</xdr:colOff>
          <xdr:row>40</xdr:row>
          <xdr:rowOff>371475</xdr:rowOff>
        </xdr:to>
        <xdr:sp macro="" textlink="">
          <xdr:nvSpPr>
            <xdr:cNvPr id="24609" name="Group Box 33" hidden="1">
              <a:extLst>
                <a:ext uri="{63B3BB69-23CF-44E3-9099-C40C66FF867C}">
                  <a14:compatExt spid="_x0000_s246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41</xdr:row>
          <xdr:rowOff>38100</xdr:rowOff>
        </xdr:from>
        <xdr:to>
          <xdr:col>7</xdr:col>
          <xdr:colOff>962025</xdr:colOff>
          <xdr:row>41</xdr:row>
          <xdr:rowOff>371475</xdr:rowOff>
        </xdr:to>
        <xdr:sp macro="" textlink="">
          <xdr:nvSpPr>
            <xdr:cNvPr id="24610" name="Group Box 34" hidden="1">
              <a:extLst>
                <a:ext uri="{63B3BB69-23CF-44E3-9099-C40C66FF867C}">
                  <a14:compatExt spid="_x0000_s246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42</xdr:row>
          <xdr:rowOff>38100</xdr:rowOff>
        </xdr:from>
        <xdr:to>
          <xdr:col>7</xdr:col>
          <xdr:colOff>962025</xdr:colOff>
          <xdr:row>42</xdr:row>
          <xdr:rowOff>371475</xdr:rowOff>
        </xdr:to>
        <xdr:sp macro="" textlink="">
          <xdr:nvSpPr>
            <xdr:cNvPr id="24611" name="Group Box 35" hidden="1">
              <a:extLst>
                <a:ext uri="{63B3BB69-23CF-44E3-9099-C40C66FF867C}">
                  <a14:compatExt spid="_x0000_s246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43</xdr:row>
          <xdr:rowOff>38100</xdr:rowOff>
        </xdr:from>
        <xdr:to>
          <xdr:col>7</xdr:col>
          <xdr:colOff>962025</xdr:colOff>
          <xdr:row>43</xdr:row>
          <xdr:rowOff>371475</xdr:rowOff>
        </xdr:to>
        <xdr:sp macro="" textlink="">
          <xdr:nvSpPr>
            <xdr:cNvPr id="24612" name="Group Box 36" hidden="1">
              <a:extLst>
                <a:ext uri="{63B3BB69-23CF-44E3-9099-C40C66FF867C}">
                  <a14:compatExt spid="_x0000_s246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44</xdr:row>
          <xdr:rowOff>38100</xdr:rowOff>
        </xdr:from>
        <xdr:to>
          <xdr:col>7</xdr:col>
          <xdr:colOff>962025</xdr:colOff>
          <xdr:row>44</xdr:row>
          <xdr:rowOff>371475</xdr:rowOff>
        </xdr:to>
        <xdr:sp macro="" textlink="">
          <xdr:nvSpPr>
            <xdr:cNvPr id="24613" name="Group Box 37" hidden="1">
              <a:extLst>
                <a:ext uri="{63B3BB69-23CF-44E3-9099-C40C66FF867C}">
                  <a14:compatExt spid="_x0000_s246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45</xdr:row>
          <xdr:rowOff>38100</xdr:rowOff>
        </xdr:from>
        <xdr:to>
          <xdr:col>7</xdr:col>
          <xdr:colOff>962025</xdr:colOff>
          <xdr:row>45</xdr:row>
          <xdr:rowOff>371475</xdr:rowOff>
        </xdr:to>
        <xdr:sp macro="" textlink="">
          <xdr:nvSpPr>
            <xdr:cNvPr id="24614" name="Group Box 38" hidden="1">
              <a:extLst>
                <a:ext uri="{63B3BB69-23CF-44E3-9099-C40C66FF867C}">
                  <a14:compatExt spid="_x0000_s246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46</xdr:row>
          <xdr:rowOff>38100</xdr:rowOff>
        </xdr:from>
        <xdr:to>
          <xdr:col>7</xdr:col>
          <xdr:colOff>962025</xdr:colOff>
          <xdr:row>46</xdr:row>
          <xdr:rowOff>371475</xdr:rowOff>
        </xdr:to>
        <xdr:sp macro="" textlink="">
          <xdr:nvSpPr>
            <xdr:cNvPr id="24615" name="Group Box 39" hidden="1">
              <a:extLst>
                <a:ext uri="{63B3BB69-23CF-44E3-9099-C40C66FF867C}">
                  <a14:compatExt spid="_x0000_s246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47</xdr:row>
          <xdr:rowOff>38100</xdr:rowOff>
        </xdr:from>
        <xdr:to>
          <xdr:col>7</xdr:col>
          <xdr:colOff>962025</xdr:colOff>
          <xdr:row>47</xdr:row>
          <xdr:rowOff>371475</xdr:rowOff>
        </xdr:to>
        <xdr:sp macro="" textlink="">
          <xdr:nvSpPr>
            <xdr:cNvPr id="24616" name="Group Box 40" hidden="1">
              <a:extLst>
                <a:ext uri="{63B3BB69-23CF-44E3-9099-C40C66FF867C}">
                  <a14:compatExt spid="_x0000_s246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48</xdr:row>
          <xdr:rowOff>38100</xdr:rowOff>
        </xdr:from>
        <xdr:to>
          <xdr:col>7</xdr:col>
          <xdr:colOff>962025</xdr:colOff>
          <xdr:row>48</xdr:row>
          <xdr:rowOff>371475</xdr:rowOff>
        </xdr:to>
        <xdr:sp macro="" textlink="">
          <xdr:nvSpPr>
            <xdr:cNvPr id="24617" name="Group Box 41" hidden="1">
              <a:extLst>
                <a:ext uri="{63B3BB69-23CF-44E3-9099-C40C66FF867C}">
                  <a14:compatExt spid="_x0000_s246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49</xdr:row>
          <xdr:rowOff>38100</xdr:rowOff>
        </xdr:from>
        <xdr:to>
          <xdr:col>7</xdr:col>
          <xdr:colOff>962025</xdr:colOff>
          <xdr:row>49</xdr:row>
          <xdr:rowOff>371475</xdr:rowOff>
        </xdr:to>
        <xdr:sp macro="" textlink="">
          <xdr:nvSpPr>
            <xdr:cNvPr id="24618" name="Group Box 42" hidden="1">
              <a:extLst>
                <a:ext uri="{63B3BB69-23CF-44E3-9099-C40C66FF867C}">
                  <a14:compatExt spid="_x0000_s246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50</xdr:row>
          <xdr:rowOff>38100</xdr:rowOff>
        </xdr:from>
        <xdr:to>
          <xdr:col>7</xdr:col>
          <xdr:colOff>962025</xdr:colOff>
          <xdr:row>50</xdr:row>
          <xdr:rowOff>371475</xdr:rowOff>
        </xdr:to>
        <xdr:sp macro="" textlink="">
          <xdr:nvSpPr>
            <xdr:cNvPr id="24619" name="Group Box 43" hidden="1">
              <a:extLst>
                <a:ext uri="{63B3BB69-23CF-44E3-9099-C40C66FF867C}">
                  <a14:compatExt spid="_x0000_s246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51</xdr:row>
          <xdr:rowOff>38100</xdr:rowOff>
        </xdr:from>
        <xdr:to>
          <xdr:col>7</xdr:col>
          <xdr:colOff>962025</xdr:colOff>
          <xdr:row>51</xdr:row>
          <xdr:rowOff>371475</xdr:rowOff>
        </xdr:to>
        <xdr:sp macro="" textlink="">
          <xdr:nvSpPr>
            <xdr:cNvPr id="24620" name="Group Box 44" hidden="1">
              <a:extLst>
                <a:ext uri="{63B3BB69-23CF-44E3-9099-C40C66FF867C}">
                  <a14:compatExt spid="_x0000_s246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52</xdr:row>
          <xdr:rowOff>38100</xdr:rowOff>
        </xdr:from>
        <xdr:to>
          <xdr:col>7</xdr:col>
          <xdr:colOff>962025</xdr:colOff>
          <xdr:row>52</xdr:row>
          <xdr:rowOff>371475</xdr:rowOff>
        </xdr:to>
        <xdr:sp macro="" textlink="">
          <xdr:nvSpPr>
            <xdr:cNvPr id="24621" name="Group Box 45" hidden="1">
              <a:extLst>
                <a:ext uri="{63B3BB69-23CF-44E3-9099-C40C66FF867C}">
                  <a14:compatExt spid="_x0000_s246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53</xdr:row>
          <xdr:rowOff>38100</xdr:rowOff>
        </xdr:from>
        <xdr:to>
          <xdr:col>7</xdr:col>
          <xdr:colOff>962025</xdr:colOff>
          <xdr:row>53</xdr:row>
          <xdr:rowOff>371475</xdr:rowOff>
        </xdr:to>
        <xdr:sp macro="" textlink="">
          <xdr:nvSpPr>
            <xdr:cNvPr id="24622" name="Group Box 46" hidden="1">
              <a:extLst>
                <a:ext uri="{63B3BB69-23CF-44E3-9099-C40C66FF867C}">
                  <a14:compatExt spid="_x0000_s246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95250</xdr:rowOff>
        </xdr:to>
        <xdr:sp macro="" textlink="">
          <xdr:nvSpPr>
            <xdr:cNvPr id="24623" name="Group Box 47" hidden="1">
              <a:extLst>
                <a:ext uri="{63B3BB69-23CF-44E3-9099-C40C66FF867C}">
                  <a14:compatExt spid="_x0000_s246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95250</xdr:rowOff>
        </xdr:to>
        <xdr:sp macro="" textlink="">
          <xdr:nvSpPr>
            <xdr:cNvPr id="24624" name="Group Box 48" hidden="1">
              <a:extLst>
                <a:ext uri="{63B3BB69-23CF-44E3-9099-C40C66FF867C}">
                  <a14:compatExt spid="_x0000_s246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95250</xdr:rowOff>
        </xdr:to>
        <xdr:sp macro="" textlink="">
          <xdr:nvSpPr>
            <xdr:cNvPr id="24625" name="Group Box 49" hidden="1">
              <a:extLst>
                <a:ext uri="{63B3BB69-23CF-44E3-9099-C40C66FF867C}">
                  <a14:compatExt spid="_x0000_s246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95250</xdr:rowOff>
        </xdr:to>
        <xdr:sp macro="" textlink="">
          <xdr:nvSpPr>
            <xdr:cNvPr id="24626" name="Group Box 50" hidden="1">
              <a:extLst>
                <a:ext uri="{63B3BB69-23CF-44E3-9099-C40C66FF867C}">
                  <a14:compatExt spid="_x0000_s246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27" name="Group Box 51" hidden="1">
              <a:extLst>
                <a:ext uri="{63B3BB69-23CF-44E3-9099-C40C66FF867C}">
                  <a14:compatExt spid="_x0000_s246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28" name="Group Box 52" hidden="1">
              <a:extLst>
                <a:ext uri="{63B3BB69-23CF-44E3-9099-C40C66FF867C}">
                  <a14:compatExt spid="_x0000_s246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29" name="Group Box 53" hidden="1">
              <a:extLst>
                <a:ext uri="{63B3BB69-23CF-44E3-9099-C40C66FF867C}">
                  <a14:compatExt spid="_x0000_s246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30" name="Group Box 54" hidden="1">
              <a:extLst>
                <a:ext uri="{63B3BB69-23CF-44E3-9099-C40C66FF867C}">
                  <a14:compatExt spid="_x0000_s246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31" name="Group Box 55" hidden="1">
              <a:extLst>
                <a:ext uri="{63B3BB69-23CF-44E3-9099-C40C66FF867C}">
                  <a14:compatExt spid="_x0000_s246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32" name="Group Box 56" hidden="1">
              <a:extLst>
                <a:ext uri="{63B3BB69-23CF-44E3-9099-C40C66FF867C}">
                  <a14:compatExt spid="_x0000_s246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33" name="Group Box 57" hidden="1">
              <a:extLst>
                <a:ext uri="{63B3BB69-23CF-44E3-9099-C40C66FF867C}">
                  <a14:compatExt spid="_x0000_s246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34" name="Group Box 58" hidden="1">
              <a:extLst>
                <a:ext uri="{63B3BB69-23CF-44E3-9099-C40C66FF867C}">
                  <a14:compatExt spid="_x0000_s246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35" name="Group Box 59" hidden="1">
              <a:extLst>
                <a:ext uri="{63B3BB69-23CF-44E3-9099-C40C66FF867C}">
                  <a14:compatExt spid="_x0000_s246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36" name="Group Box 60" hidden="1">
              <a:extLst>
                <a:ext uri="{63B3BB69-23CF-44E3-9099-C40C66FF867C}">
                  <a14:compatExt spid="_x0000_s246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37" name="Group Box 61" hidden="1">
              <a:extLst>
                <a:ext uri="{63B3BB69-23CF-44E3-9099-C40C66FF867C}">
                  <a14:compatExt spid="_x0000_s246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38" name="Group Box 62" hidden="1">
              <a:extLst>
                <a:ext uri="{63B3BB69-23CF-44E3-9099-C40C66FF867C}">
                  <a14:compatExt spid="_x0000_s246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39" name="Group Box 63" hidden="1">
              <a:extLst>
                <a:ext uri="{63B3BB69-23CF-44E3-9099-C40C66FF867C}">
                  <a14:compatExt spid="_x0000_s246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40" name="Group Box 64" hidden="1">
              <a:extLst>
                <a:ext uri="{63B3BB69-23CF-44E3-9099-C40C66FF867C}">
                  <a14:compatExt spid="_x0000_s246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41" name="Group Box 65" hidden="1">
              <a:extLst>
                <a:ext uri="{63B3BB69-23CF-44E3-9099-C40C66FF867C}">
                  <a14:compatExt spid="_x0000_s246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42" name="Group Box 66" hidden="1">
              <a:extLst>
                <a:ext uri="{63B3BB69-23CF-44E3-9099-C40C66FF867C}">
                  <a14:compatExt spid="_x0000_s246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43" name="Group Box 67" hidden="1">
              <a:extLst>
                <a:ext uri="{63B3BB69-23CF-44E3-9099-C40C66FF867C}">
                  <a14:compatExt spid="_x0000_s246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44" name="Group Box 68" hidden="1">
              <a:extLst>
                <a:ext uri="{63B3BB69-23CF-44E3-9099-C40C66FF867C}">
                  <a14:compatExt spid="_x0000_s246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45" name="Group Box 69" hidden="1">
              <a:extLst>
                <a:ext uri="{63B3BB69-23CF-44E3-9099-C40C66FF867C}">
                  <a14:compatExt spid="_x0000_s246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46" name="Group Box 70" hidden="1">
              <a:extLst>
                <a:ext uri="{63B3BB69-23CF-44E3-9099-C40C66FF867C}">
                  <a14:compatExt spid="_x0000_s246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47" name="Group Box 71" hidden="1">
              <a:extLst>
                <a:ext uri="{63B3BB69-23CF-44E3-9099-C40C66FF867C}">
                  <a14:compatExt spid="_x0000_s246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48" name="Group Box 72" hidden="1">
              <a:extLst>
                <a:ext uri="{63B3BB69-23CF-44E3-9099-C40C66FF867C}">
                  <a14:compatExt spid="_x0000_s246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49" name="Group Box 73" hidden="1">
              <a:extLst>
                <a:ext uri="{63B3BB69-23CF-44E3-9099-C40C66FF867C}">
                  <a14:compatExt spid="_x0000_s246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50" name="Group Box 74" hidden="1">
              <a:extLst>
                <a:ext uri="{63B3BB69-23CF-44E3-9099-C40C66FF867C}">
                  <a14:compatExt spid="_x0000_s246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51" name="Group Box 75" hidden="1">
              <a:extLst>
                <a:ext uri="{63B3BB69-23CF-44E3-9099-C40C66FF867C}">
                  <a14:compatExt spid="_x0000_s246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52" name="Group Box 76" hidden="1">
              <a:extLst>
                <a:ext uri="{63B3BB69-23CF-44E3-9099-C40C66FF867C}">
                  <a14:compatExt spid="_x0000_s246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53" name="Group Box 77" hidden="1">
              <a:extLst>
                <a:ext uri="{63B3BB69-23CF-44E3-9099-C40C66FF867C}">
                  <a14:compatExt spid="_x0000_s246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54" name="Group Box 78" hidden="1">
              <a:extLst>
                <a:ext uri="{63B3BB69-23CF-44E3-9099-C40C66FF867C}">
                  <a14:compatExt spid="_x0000_s246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55" name="Group Box 79" hidden="1">
              <a:extLst>
                <a:ext uri="{63B3BB69-23CF-44E3-9099-C40C66FF867C}">
                  <a14:compatExt spid="_x0000_s246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56" name="Group Box 80" hidden="1">
              <a:extLst>
                <a:ext uri="{63B3BB69-23CF-44E3-9099-C40C66FF867C}">
                  <a14:compatExt spid="_x0000_s246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57" name="Group Box 81" hidden="1">
              <a:extLst>
                <a:ext uri="{63B3BB69-23CF-44E3-9099-C40C66FF867C}">
                  <a14:compatExt spid="_x0000_s246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58" name="Group Box 82" hidden="1">
              <a:extLst>
                <a:ext uri="{63B3BB69-23CF-44E3-9099-C40C66FF867C}">
                  <a14:compatExt spid="_x0000_s246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59" name="Group Box 83" hidden="1">
              <a:extLst>
                <a:ext uri="{63B3BB69-23CF-44E3-9099-C40C66FF867C}">
                  <a14:compatExt spid="_x0000_s246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60" name="Group Box 84" hidden="1">
              <a:extLst>
                <a:ext uri="{63B3BB69-23CF-44E3-9099-C40C66FF867C}">
                  <a14:compatExt spid="_x0000_s246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61" name="Group Box 85" hidden="1">
              <a:extLst>
                <a:ext uri="{63B3BB69-23CF-44E3-9099-C40C66FF867C}">
                  <a14:compatExt spid="_x0000_s246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62" name="Group Box 86" hidden="1">
              <a:extLst>
                <a:ext uri="{63B3BB69-23CF-44E3-9099-C40C66FF867C}">
                  <a14:compatExt spid="_x0000_s246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63" name="Group Box 87" hidden="1">
              <a:extLst>
                <a:ext uri="{63B3BB69-23CF-44E3-9099-C40C66FF867C}">
                  <a14:compatExt spid="_x0000_s246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64" name="Group Box 88" hidden="1">
              <a:extLst>
                <a:ext uri="{63B3BB69-23CF-44E3-9099-C40C66FF867C}">
                  <a14:compatExt spid="_x0000_s246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65" name="Group Box 89" hidden="1">
              <a:extLst>
                <a:ext uri="{63B3BB69-23CF-44E3-9099-C40C66FF867C}">
                  <a14:compatExt spid="_x0000_s246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66" name="Group Box 90" hidden="1">
              <a:extLst>
                <a:ext uri="{63B3BB69-23CF-44E3-9099-C40C66FF867C}">
                  <a14:compatExt spid="_x0000_s246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67" name="Group Box 91" hidden="1">
              <a:extLst>
                <a:ext uri="{63B3BB69-23CF-44E3-9099-C40C66FF867C}">
                  <a14:compatExt spid="_x0000_s246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68" name="Group Box 92" hidden="1">
              <a:extLst>
                <a:ext uri="{63B3BB69-23CF-44E3-9099-C40C66FF867C}">
                  <a14:compatExt spid="_x0000_s246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69" name="Group Box 93" hidden="1">
              <a:extLst>
                <a:ext uri="{63B3BB69-23CF-44E3-9099-C40C66FF867C}">
                  <a14:compatExt spid="_x0000_s246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70" name="Group Box 94" hidden="1">
              <a:extLst>
                <a:ext uri="{63B3BB69-23CF-44E3-9099-C40C66FF867C}">
                  <a14:compatExt spid="_x0000_s246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71" name="Group Box 95" hidden="1">
              <a:extLst>
                <a:ext uri="{63B3BB69-23CF-44E3-9099-C40C66FF867C}">
                  <a14:compatExt spid="_x0000_s246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72" name="Group Box 96" hidden="1">
              <a:extLst>
                <a:ext uri="{63B3BB69-23CF-44E3-9099-C40C66FF867C}">
                  <a14:compatExt spid="_x0000_s246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73" name="Group Box 97" hidden="1">
              <a:extLst>
                <a:ext uri="{63B3BB69-23CF-44E3-9099-C40C66FF867C}">
                  <a14:compatExt spid="_x0000_s246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74" name="Group Box 98" hidden="1">
              <a:extLst>
                <a:ext uri="{63B3BB69-23CF-44E3-9099-C40C66FF867C}">
                  <a14:compatExt spid="_x0000_s246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75" name="Group Box 99" hidden="1">
              <a:extLst>
                <a:ext uri="{63B3BB69-23CF-44E3-9099-C40C66FF867C}">
                  <a14:compatExt spid="_x0000_s246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85725</xdr:rowOff>
        </xdr:to>
        <xdr:sp macro="" textlink="">
          <xdr:nvSpPr>
            <xdr:cNvPr id="24676" name="Group Box 100" hidden="1">
              <a:extLst>
                <a:ext uri="{63B3BB69-23CF-44E3-9099-C40C66FF867C}">
                  <a14:compatExt spid="_x0000_s246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9</xdr:row>
          <xdr:rowOff>38100</xdr:rowOff>
        </xdr:from>
        <xdr:to>
          <xdr:col>7</xdr:col>
          <xdr:colOff>962025</xdr:colOff>
          <xdr:row>9</xdr:row>
          <xdr:rowOff>371475</xdr:rowOff>
        </xdr:to>
        <xdr:sp macro="" textlink="">
          <xdr:nvSpPr>
            <xdr:cNvPr id="24677" name="Group Box 101" hidden="1">
              <a:extLst>
                <a:ext uri="{63B3BB69-23CF-44E3-9099-C40C66FF867C}">
                  <a14:compatExt spid="_x0000_s246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xdr:row>
          <xdr:rowOff>38100</xdr:rowOff>
        </xdr:from>
        <xdr:to>
          <xdr:col>7</xdr:col>
          <xdr:colOff>962025</xdr:colOff>
          <xdr:row>10</xdr:row>
          <xdr:rowOff>371475</xdr:rowOff>
        </xdr:to>
        <xdr:sp macro="" textlink="">
          <xdr:nvSpPr>
            <xdr:cNvPr id="24678" name="Group Box 102" hidden="1">
              <a:extLst>
                <a:ext uri="{63B3BB69-23CF-44E3-9099-C40C66FF867C}">
                  <a14:compatExt spid="_x0000_s246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11</xdr:row>
          <xdr:rowOff>38100</xdr:rowOff>
        </xdr:from>
        <xdr:to>
          <xdr:col>7</xdr:col>
          <xdr:colOff>962025</xdr:colOff>
          <xdr:row>11</xdr:row>
          <xdr:rowOff>371475</xdr:rowOff>
        </xdr:to>
        <xdr:sp macro="" textlink="">
          <xdr:nvSpPr>
            <xdr:cNvPr id="24679" name="Group Box 103" hidden="1">
              <a:extLst>
                <a:ext uri="{63B3BB69-23CF-44E3-9099-C40C66FF867C}">
                  <a14:compatExt spid="_x0000_s246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12</xdr:row>
          <xdr:rowOff>38100</xdr:rowOff>
        </xdr:from>
        <xdr:to>
          <xdr:col>7</xdr:col>
          <xdr:colOff>962025</xdr:colOff>
          <xdr:row>12</xdr:row>
          <xdr:rowOff>371475</xdr:rowOff>
        </xdr:to>
        <xdr:sp macro="" textlink="">
          <xdr:nvSpPr>
            <xdr:cNvPr id="24680" name="Group Box 104" hidden="1">
              <a:extLst>
                <a:ext uri="{63B3BB69-23CF-44E3-9099-C40C66FF867C}">
                  <a14:compatExt spid="_x0000_s246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13</xdr:row>
          <xdr:rowOff>38100</xdr:rowOff>
        </xdr:from>
        <xdr:to>
          <xdr:col>7</xdr:col>
          <xdr:colOff>962025</xdr:colOff>
          <xdr:row>13</xdr:row>
          <xdr:rowOff>371475</xdr:rowOff>
        </xdr:to>
        <xdr:sp macro="" textlink="">
          <xdr:nvSpPr>
            <xdr:cNvPr id="24681" name="Group Box 105" hidden="1">
              <a:extLst>
                <a:ext uri="{63B3BB69-23CF-44E3-9099-C40C66FF867C}">
                  <a14:compatExt spid="_x0000_s246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14</xdr:row>
          <xdr:rowOff>38100</xdr:rowOff>
        </xdr:from>
        <xdr:to>
          <xdr:col>7</xdr:col>
          <xdr:colOff>962025</xdr:colOff>
          <xdr:row>14</xdr:row>
          <xdr:rowOff>371475</xdr:rowOff>
        </xdr:to>
        <xdr:sp macro="" textlink="">
          <xdr:nvSpPr>
            <xdr:cNvPr id="24682" name="Group Box 106" hidden="1">
              <a:extLst>
                <a:ext uri="{63B3BB69-23CF-44E3-9099-C40C66FF867C}">
                  <a14:compatExt spid="_x0000_s246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15</xdr:row>
          <xdr:rowOff>38100</xdr:rowOff>
        </xdr:from>
        <xdr:to>
          <xdr:col>8</xdr:col>
          <xdr:colOff>0</xdr:colOff>
          <xdr:row>15</xdr:row>
          <xdr:rowOff>371475</xdr:rowOff>
        </xdr:to>
        <xdr:sp macro="" textlink="">
          <xdr:nvSpPr>
            <xdr:cNvPr id="24683" name="Group Box 107" hidden="1">
              <a:extLst>
                <a:ext uri="{63B3BB69-23CF-44E3-9099-C40C66FF867C}">
                  <a14:compatExt spid="_x0000_s246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16</xdr:row>
          <xdr:rowOff>38100</xdr:rowOff>
        </xdr:from>
        <xdr:to>
          <xdr:col>7</xdr:col>
          <xdr:colOff>962025</xdr:colOff>
          <xdr:row>16</xdr:row>
          <xdr:rowOff>371475</xdr:rowOff>
        </xdr:to>
        <xdr:sp macro="" textlink="">
          <xdr:nvSpPr>
            <xdr:cNvPr id="24684" name="Group Box 108" hidden="1">
              <a:extLst>
                <a:ext uri="{63B3BB69-23CF-44E3-9099-C40C66FF867C}">
                  <a14:compatExt spid="_x0000_s246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17</xdr:row>
          <xdr:rowOff>38100</xdr:rowOff>
        </xdr:from>
        <xdr:to>
          <xdr:col>7</xdr:col>
          <xdr:colOff>962025</xdr:colOff>
          <xdr:row>17</xdr:row>
          <xdr:rowOff>371475</xdr:rowOff>
        </xdr:to>
        <xdr:sp macro="" textlink="">
          <xdr:nvSpPr>
            <xdr:cNvPr id="24685" name="Group Box 109" hidden="1">
              <a:extLst>
                <a:ext uri="{63B3BB69-23CF-44E3-9099-C40C66FF867C}">
                  <a14:compatExt spid="_x0000_s246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18</xdr:row>
          <xdr:rowOff>38100</xdr:rowOff>
        </xdr:from>
        <xdr:to>
          <xdr:col>7</xdr:col>
          <xdr:colOff>962025</xdr:colOff>
          <xdr:row>18</xdr:row>
          <xdr:rowOff>371475</xdr:rowOff>
        </xdr:to>
        <xdr:sp macro="" textlink="">
          <xdr:nvSpPr>
            <xdr:cNvPr id="24686" name="Group Box 110" hidden="1">
              <a:extLst>
                <a:ext uri="{63B3BB69-23CF-44E3-9099-C40C66FF867C}">
                  <a14:compatExt spid="_x0000_s246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38100</xdr:rowOff>
        </xdr:from>
        <xdr:to>
          <xdr:col>7</xdr:col>
          <xdr:colOff>962025</xdr:colOff>
          <xdr:row>19</xdr:row>
          <xdr:rowOff>371475</xdr:rowOff>
        </xdr:to>
        <xdr:sp macro="" textlink="">
          <xdr:nvSpPr>
            <xdr:cNvPr id="24687" name="Group Box 111" hidden="1">
              <a:extLst>
                <a:ext uri="{63B3BB69-23CF-44E3-9099-C40C66FF867C}">
                  <a14:compatExt spid="_x0000_s246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20</xdr:row>
          <xdr:rowOff>38100</xdr:rowOff>
        </xdr:from>
        <xdr:to>
          <xdr:col>7</xdr:col>
          <xdr:colOff>962025</xdr:colOff>
          <xdr:row>20</xdr:row>
          <xdr:rowOff>371475</xdr:rowOff>
        </xdr:to>
        <xdr:sp macro="" textlink="">
          <xdr:nvSpPr>
            <xdr:cNvPr id="24688" name="Group Box 112" hidden="1">
              <a:extLst>
                <a:ext uri="{63B3BB69-23CF-44E3-9099-C40C66FF867C}">
                  <a14:compatExt spid="_x0000_s246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21</xdr:row>
          <xdr:rowOff>38100</xdr:rowOff>
        </xdr:from>
        <xdr:to>
          <xdr:col>7</xdr:col>
          <xdr:colOff>962025</xdr:colOff>
          <xdr:row>21</xdr:row>
          <xdr:rowOff>371475</xdr:rowOff>
        </xdr:to>
        <xdr:sp macro="" textlink="">
          <xdr:nvSpPr>
            <xdr:cNvPr id="24689" name="Group Box 113" hidden="1">
              <a:extLst>
                <a:ext uri="{63B3BB69-23CF-44E3-9099-C40C66FF867C}">
                  <a14:compatExt spid="_x0000_s246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22</xdr:row>
          <xdr:rowOff>38100</xdr:rowOff>
        </xdr:from>
        <xdr:to>
          <xdr:col>7</xdr:col>
          <xdr:colOff>962025</xdr:colOff>
          <xdr:row>22</xdr:row>
          <xdr:rowOff>371475</xdr:rowOff>
        </xdr:to>
        <xdr:sp macro="" textlink="">
          <xdr:nvSpPr>
            <xdr:cNvPr id="24690" name="Group Box 114" hidden="1">
              <a:extLst>
                <a:ext uri="{63B3BB69-23CF-44E3-9099-C40C66FF867C}">
                  <a14:compatExt spid="_x0000_s246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23</xdr:row>
          <xdr:rowOff>38100</xdr:rowOff>
        </xdr:from>
        <xdr:to>
          <xdr:col>7</xdr:col>
          <xdr:colOff>962025</xdr:colOff>
          <xdr:row>23</xdr:row>
          <xdr:rowOff>371475</xdr:rowOff>
        </xdr:to>
        <xdr:sp macro="" textlink="">
          <xdr:nvSpPr>
            <xdr:cNvPr id="24691" name="Group Box 115" hidden="1">
              <a:extLst>
                <a:ext uri="{63B3BB69-23CF-44E3-9099-C40C66FF867C}">
                  <a14:compatExt spid="_x0000_s246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24</xdr:row>
          <xdr:rowOff>38100</xdr:rowOff>
        </xdr:from>
        <xdr:to>
          <xdr:col>7</xdr:col>
          <xdr:colOff>962025</xdr:colOff>
          <xdr:row>24</xdr:row>
          <xdr:rowOff>371475</xdr:rowOff>
        </xdr:to>
        <xdr:sp macro="" textlink="">
          <xdr:nvSpPr>
            <xdr:cNvPr id="24692" name="Group Box 116" hidden="1">
              <a:extLst>
                <a:ext uri="{63B3BB69-23CF-44E3-9099-C40C66FF867C}">
                  <a14:compatExt spid="_x0000_s246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25</xdr:row>
          <xdr:rowOff>38100</xdr:rowOff>
        </xdr:from>
        <xdr:to>
          <xdr:col>7</xdr:col>
          <xdr:colOff>962025</xdr:colOff>
          <xdr:row>25</xdr:row>
          <xdr:rowOff>371475</xdr:rowOff>
        </xdr:to>
        <xdr:sp macro="" textlink="">
          <xdr:nvSpPr>
            <xdr:cNvPr id="24693" name="Group Box 117" hidden="1">
              <a:extLst>
                <a:ext uri="{63B3BB69-23CF-44E3-9099-C40C66FF867C}">
                  <a14:compatExt spid="_x0000_s246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26</xdr:row>
          <xdr:rowOff>38100</xdr:rowOff>
        </xdr:from>
        <xdr:to>
          <xdr:col>7</xdr:col>
          <xdr:colOff>962025</xdr:colOff>
          <xdr:row>26</xdr:row>
          <xdr:rowOff>371475</xdr:rowOff>
        </xdr:to>
        <xdr:sp macro="" textlink="">
          <xdr:nvSpPr>
            <xdr:cNvPr id="24694" name="Group Box 118" hidden="1">
              <a:extLst>
                <a:ext uri="{63B3BB69-23CF-44E3-9099-C40C66FF867C}">
                  <a14:compatExt spid="_x0000_s246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27</xdr:row>
          <xdr:rowOff>38100</xdr:rowOff>
        </xdr:from>
        <xdr:to>
          <xdr:col>7</xdr:col>
          <xdr:colOff>962025</xdr:colOff>
          <xdr:row>27</xdr:row>
          <xdr:rowOff>371475</xdr:rowOff>
        </xdr:to>
        <xdr:sp macro="" textlink="">
          <xdr:nvSpPr>
            <xdr:cNvPr id="24695" name="Group Box 119" hidden="1">
              <a:extLst>
                <a:ext uri="{63B3BB69-23CF-44E3-9099-C40C66FF867C}">
                  <a14:compatExt spid="_x0000_s246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28</xdr:row>
          <xdr:rowOff>38100</xdr:rowOff>
        </xdr:from>
        <xdr:to>
          <xdr:col>7</xdr:col>
          <xdr:colOff>962025</xdr:colOff>
          <xdr:row>28</xdr:row>
          <xdr:rowOff>371475</xdr:rowOff>
        </xdr:to>
        <xdr:sp macro="" textlink="">
          <xdr:nvSpPr>
            <xdr:cNvPr id="24696" name="Group Box 120" hidden="1">
              <a:extLst>
                <a:ext uri="{63B3BB69-23CF-44E3-9099-C40C66FF867C}">
                  <a14:compatExt spid="_x0000_s246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29</xdr:row>
          <xdr:rowOff>38100</xdr:rowOff>
        </xdr:from>
        <xdr:to>
          <xdr:col>7</xdr:col>
          <xdr:colOff>962025</xdr:colOff>
          <xdr:row>29</xdr:row>
          <xdr:rowOff>371475</xdr:rowOff>
        </xdr:to>
        <xdr:sp macro="" textlink="">
          <xdr:nvSpPr>
            <xdr:cNvPr id="24697" name="Group Box 121" hidden="1">
              <a:extLst>
                <a:ext uri="{63B3BB69-23CF-44E3-9099-C40C66FF867C}">
                  <a14:compatExt spid="_x0000_s246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30</xdr:row>
          <xdr:rowOff>38100</xdr:rowOff>
        </xdr:from>
        <xdr:to>
          <xdr:col>7</xdr:col>
          <xdr:colOff>962025</xdr:colOff>
          <xdr:row>30</xdr:row>
          <xdr:rowOff>371475</xdr:rowOff>
        </xdr:to>
        <xdr:sp macro="" textlink="">
          <xdr:nvSpPr>
            <xdr:cNvPr id="24698" name="Group Box 122" hidden="1">
              <a:extLst>
                <a:ext uri="{63B3BB69-23CF-44E3-9099-C40C66FF867C}">
                  <a14:compatExt spid="_x0000_s246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31</xdr:row>
          <xdr:rowOff>38100</xdr:rowOff>
        </xdr:from>
        <xdr:to>
          <xdr:col>7</xdr:col>
          <xdr:colOff>962025</xdr:colOff>
          <xdr:row>31</xdr:row>
          <xdr:rowOff>371475</xdr:rowOff>
        </xdr:to>
        <xdr:sp macro="" textlink="">
          <xdr:nvSpPr>
            <xdr:cNvPr id="24699" name="Group Box 123" hidden="1">
              <a:extLst>
                <a:ext uri="{63B3BB69-23CF-44E3-9099-C40C66FF867C}">
                  <a14:compatExt spid="_x0000_s246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32</xdr:row>
          <xdr:rowOff>38100</xdr:rowOff>
        </xdr:from>
        <xdr:to>
          <xdr:col>7</xdr:col>
          <xdr:colOff>962025</xdr:colOff>
          <xdr:row>32</xdr:row>
          <xdr:rowOff>371475</xdr:rowOff>
        </xdr:to>
        <xdr:sp macro="" textlink="">
          <xdr:nvSpPr>
            <xdr:cNvPr id="24700" name="Group Box 124" hidden="1">
              <a:extLst>
                <a:ext uri="{63B3BB69-23CF-44E3-9099-C40C66FF867C}">
                  <a14:compatExt spid="_x0000_s247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33</xdr:row>
          <xdr:rowOff>38100</xdr:rowOff>
        </xdr:from>
        <xdr:to>
          <xdr:col>7</xdr:col>
          <xdr:colOff>962025</xdr:colOff>
          <xdr:row>33</xdr:row>
          <xdr:rowOff>371475</xdr:rowOff>
        </xdr:to>
        <xdr:sp macro="" textlink="">
          <xdr:nvSpPr>
            <xdr:cNvPr id="24701" name="Group Box 125" hidden="1">
              <a:extLst>
                <a:ext uri="{63B3BB69-23CF-44E3-9099-C40C66FF867C}">
                  <a14:compatExt spid="_x0000_s247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34</xdr:row>
          <xdr:rowOff>38100</xdr:rowOff>
        </xdr:from>
        <xdr:to>
          <xdr:col>7</xdr:col>
          <xdr:colOff>962025</xdr:colOff>
          <xdr:row>34</xdr:row>
          <xdr:rowOff>371475</xdr:rowOff>
        </xdr:to>
        <xdr:sp macro="" textlink="">
          <xdr:nvSpPr>
            <xdr:cNvPr id="24702" name="Group Box 126" hidden="1">
              <a:extLst>
                <a:ext uri="{63B3BB69-23CF-44E3-9099-C40C66FF867C}">
                  <a14:compatExt spid="_x0000_s247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35</xdr:row>
          <xdr:rowOff>38100</xdr:rowOff>
        </xdr:from>
        <xdr:to>
          <xdr:col>7</xdr:col>
          <xdr:colOff>962025</xdr:colOff>
          <xdr:row>35</xdr:row>
          <xdr:rowOff>371475</xdr:rowOff>
        </xdr:to>
        <xdr:sp macro="" textlink="">
          <xdr:nvSpPr>
            <xdr:cNvPr id="24703" name="Group Box 127" hidden="1">
              <a:extLst>
                <a:ext uri="{63B3BB69-23CF-44E3-9099-C40C66FF867C}">
                  <a14:compatExt spid="_x0000_s247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36</xdr:row>
          <xdr:rowOff>38100</xdr:rowOff>
        </xdr:from>
        <xdr:to>
          <xdr:col>7</xdr:col>
          <xdr:colOff>962025</xdr:colOff>
          <xdr:row>36</xdr:row>
          <xdr:rowOff>371475</xdr:rowOff>
        </xdr:to>
        <xdr:sp macro="" textlink="">
          <xdr:nvSpPr>
            <xdr:cNvPr id="24704" name="Group Box 128" hidden="1">
              <a:extLst>
                <a:ext uri="{63B3BB69-23CF-44E3-9099-C40C66FF867C}">
                  <a14:compatExt spid="_x0000_s247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37</xdr:row>
          <xdr:rowOff>38100</xdr:rowOff>
        </xdr:from>
        <xdr:to>
          <xdr:col>7</xdr:col>
          <xdr:colOff>962025</xdr:colOff>
          <xdr:row>37</xdr:row>
          <xdr:rowOff>371475</xdr:rowOff>
        </xdr:to>
        <xdr:sp macro="" textlink="">
          <xdr:nvSpPr>
            <xdr:cNvPr id="24705" name="Group Box 129" hidden="1">
              <a:extLst>
                <a:ext uri="{63B3BB69-23CF-44E3-9099-C40C66FF867C}">
                  <a14:compatExt spid="_x0000_s247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38</xdr:row>
          <xdr:rowOff>38100</xdr:rowOff>
        </xdr:from>
        <xdr:to>
          <xdr:col>7</xdr:col>
          <xdr:colOff>962025</xdr:colOff>
          <xdr:row>38</xdr:row>
          <xdr:rowOff>371475</xdr:rowOff>
        </xdr:to>
        <xdr:sp macro="" textlink="">
          <xdr:nvSpPr>
            <xdr:cNvPr id="24706" name="Group Box 130" hidden="1">
              <a:extLst>
                <a:ext uri="{63B3BB69-23CF-44E3-9099-C40C66FF867C}">
                  <a14:compatExt spid="_x0000_s247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39</xdr:row>
          <xdr:rowOff>38100</xdr:rowOff>
        </xdr:from>
        <xdr:to>
          <xdr:col>7</xdr:col>
          <xdr:colOff>962025</xdr:colOff>
          <xdr:row>39</xdr:row>
          <xdr:rowOff>371475</xdr:rowOff>
        </xdr:to>
        <xdr:sp macro="" textlink="">
          <xdr:nvSpPr>
            <xdr:cNvPr id="24707" name="Group Box 131" hidden="1">
              <a:extLst>
                <a:ext uri="{63B3BB69-23CF-44E3-9099-C40C66FF867C}">
                  <a14:compatExt spid="_x0000_s247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40</xdr:row>
          <xdr:rowOff>38100</xdr:rowOff>
        </xdr:from>
        <xdr:to>
          <xdr:col>7</xdr:col>
          <xdr:colOff>962025</xdr:colOff>
          <xdr:row>40</xdr:row>
          <xdr:rowOff>371475</xdr:rowOff>
        </xdr:to>
        <xdr:sp macro="" textlink="">
          <xdr:nvSpPr>
            <xdr:cNvPr id="24708" name="Group Box 132" hidden="1">
              <a:extLst>
                <a:ext uri="{63B3BB69-23CF-44E3-9099-C40C66FF867C}">
                  <a14:compatExt spid="_x0000_s247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41</xdr:row>
          <xdr:rowOff>38100</xdr:rowOff>
        </xdr:from>
        <xdr:to>
          <xdr:col>7</xdr:col>
          <xdr:colOff>962025</xdr:colOff>
          <xdr:row>41</xdr:row>
          <xdr:rowOff>371475</xdr:rowOff>
        </xdr:to>
        <xdr:sp macro="" textlink="">
          <xdr:nvSpPr>
            <xdr:cNvPr id="24709" name="Group Box 133" hidden="1">
              <a:extLst>
                <a:ext uri="{63B3BB69-23CF-44E3-9099-C40C66FF867C}">
                  <a14:compatExt spid="_x0000_s247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42</xdr:row>
          <xdr:rowOff>38100</xdr:rowOff>
        </xdr:from>
        <xdr:to>
          <xdr:col>7</xdr:col>
          <xdr:colOff>962025</xdr:colOff>
          <xdr:row>42</xdr:row>
          <xdr:rowOff>371475</xdr:rowOff>
        </xdr:to>
        <xdr:sp macro="" textlink="">
          <xdr:nvSpPr>
            <xdr:cNvPr id="24710" name="Group Box 134" hidden="1">
              <a:extLst>
                <a:ext uri="{63B3BB69-23CF-44E3-9099-C40C66FF867C}">
                  <a14:compatExt spid="_x0000_s247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43</xdr:row>
          <xdr:rowOff>38100</xdr:rowOff>
        </xdr:from>
        <xdr:to>
          <xdr:col>7</xdr:col>
          <xdr:colOff>962025</xdr:colOff>
          <xdr:row>43</xdr:row>
          <xdr:rowOff>371475</xdr:rowOff>
        </xdr:to>
        <xdr:sp macro="" textlink="">
          <xdr:nvSpPr>
            <xdr:cNvPr id="24711" name="Group Box 135" hidden="1">
              <a:extLst>
                <a:ext uri="{63B3BB69-23CF-44E3-9099-C40C66FF867C}">
                  <a14:compatExt spid="_x0000_s247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44</xdr:row>
          <xdr:rowOff>38100</xdr:rowOff>
        </xdr:from>
        <xdr:to>
          <xdr:col>7</xdr:col>
          <xdr:colOff>962025</xdr:colOff>
          <xdr:row>44</xdr:row>
          <xdr:rowOff>371475</xdr:rowOff>
        </xdr:to>
        <xdr:sp macro="" textlink="">
          <xdr:nvSpPr>
            <xdr:cNvPr id="24712" name="Group Box 136" hidden="1">
              <a:extLst>
                <a:ext uri="{63B3BB69-23CF-44E3-9099-C40C66FF867C}">
                  <a14:compatExt spid="_x0000_s247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45</xdr:row>
          <xdr:rowOff>38100</xdr:rowOff>
        </xdr:from>
        <xdr:to>
          <xdr:col>7</xdr:col>
          <xdr:colOff>962025</xdr:colOff>
          <xdr:row>45</xdr:row>
          <xdr:rowOff>371475</xdr:rowOff>
        </xdr:to>
        <xdr:sp macro="" textlink="">
          <xdr:nvSpPr>
            <xdr:cNvPr id="24713" name="Group Box 137" hidden="1">
              <a:extLst>
                <a:ext uri="{63B3BB69-23CF-44E3-9099-C40C66FF867C}">
                  <a14:compatExt spid="_x0000_s247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46</xdr:row>
          <xdr:rowOff>38100</xdr:rowOff>
        </xdr:from>
        <xdr:to>
          <xdr:col>7</xdr:col>
          <xdr:colOff>962025</xdr:colOff>
          <xdr:row>46</xdr:row>
          <xdr:rowOff>371475</xdr:rowOff>
        </xdr:to>
        <xdr:sp macro="" textlink="">
          <xdr:nvSpPr>
            <xdr:cNvPr id="24714" name="Group Box 138" hidden="1">
              <a:extLst>
                <a:ext uri="{63B3BB69-23CF-44E3-9099-C40C66FF867C}">
                  <a14:compatExt spid="_x0000_s247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47</xdr:row>
          <xdr:rowOff>38100</xdr:rowOff>
        </xdr:from>
        <xdr:to>
          <xdr:col>7</xdr:col>
          <xdr:colOff>962025</xdr:colOff>
          <xdr:row>47</xdr:row>
          <xdr:rowOff>371475</xdr:rowOff>
        </xdr:to>
        <xdr:sp macro="" textlink="">
          <xdr:nvSpPr>
            <xdr:cNvPr id="24715" name="Group Box 139" hidden="1">
              <a:extLst>
                <a:ext uri="{63B3BB69-23CF-44E3-9099-C40C66FF867C}">
                  <a14:compatExt spid="_x0000_s247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48</xdr:row>
          <xdr:rowOff>38100</xdr:rowOff>
        </xdr:from>
        <xdr:to>
          <xdr:col>7</xdr:col>
          <xdr:colOff>962025</xdr:colOff>
          <xdr:row>48</xdr:row>
          <xdr:rowOff>371475</xdr:rowOff>
        </xdr:to>
        <xdr:sp macro="" textlink="">
          <xdr:nvSpPr>
            <xdr:cNvPr id="24716" name="Group Box 140" hidden="1">
              <a:extLst>
                <a:ext uri="{63B3BB69-23CF-44E3-9099-C40C66FF867C}">
                  <a14:compatExt spid="_x0000_s247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49</xdr:row>
          <xdr:rowOff>38100</xdr:rowOff>
        </xdr:from>
        <xdr:to>
          <xdr:col>7</xdr:col>
          <xdr:colOff>962025</xdr:colOff>
          <xdr:row>49</xdr:row>
          <xdr:rowOff>371475</xdr:rowOff>
        </xdr:to>
        <xdr:sp macro="" textlink="">
          <xdr:nvSpPr>
            <xdr:cNvPr id="24717" name="Group Box 141" hidden="1">
              <a:extLst>
                <a:ext uri="{63B3BB69-23CF-44E3-9099-C40C66FF867C}">
                  <a14:compatExt spid="_x0000_s247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50</xdr:row>
          <xdr:rowOff>38100</xdr:rowOff>
        </xdr:from>
        <xdr:to>
          <xdr:col>7</xdr:col>
          <xdr:colOff>962025</xdr:colOff>
          <xdr:row>50</xdr:row>
          <xdr:rowOff>371475</xdr:rowOff>
        </xdr:to>
        <xdr:sp macro="" textlink="">
          <xdr:nvSpPr>
            <xdr:cNvPr id="24718" name="Group Box 142" hidden="1">
              <a:extLst>
                <a:ext uri="{63B3BB69-23CF-44E3-9099-C40C66FF867C}">
                  <a14:compatExt spid="_x0000_s247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51</xdr:row>
          <xdr:rowOff>38100</xdr:rowOff>
        </xdr:from>
        <xdr:to>
          <xdr:col>7</xdr:col>
          <xdr:colOff>962025</xdr:colOff>
          <xdr:row>51</xdr:row>
          <xdr:rowOff>371475</xdr:rowOff>
        </xdr:to>
        <xdr:sp macro="" textlink="">
          <xdr:nvSpPr>
            <xdr:cNvPr id="24719" name="Group Box 143" hidden="1">
              <a:extLst>
                <a:ext uri="{63B3BB69-23CF-44E3-9099-C40C66FF867C}">
                  <a14:compatExt spid="_x0000_s247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52</xdr:row>
          <xdr:rowOff>38100</xdr:rowOff>
        </xdr:from>
        <xdr:to>
          <xdr:col>7</xdr:col>
          <xdr:colOff>962025</xdr:colOff>
          <xdr:row>52</xdr:row>
          <xdr:rowOff>371475</xdr:rowOff>
        </xdr:to>
        <xdr:sp macro="" textlink="">
          <xdr:nvSpPr>
            <xdr:cNvPr id="24720" name="Group Box 144" hidden="1">
              <a:extLst>
                <a:ext uri="{63B3BB69-23CF-44E3-9099-C40C66FF867C}">
                  <a14:compatExt spid="_x0000_s247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53</xdr:row>
          <xdr:rowOff>38100</xdr:rowOff>
        </xdr:from>
        <xdr:to>
          <xdr:col>7</xdr:col>
          <xdr:colOff>962025</xdr:colOff>
          <xdr:row>53</xdr:row>
          <xdr:rowOff>371475</xdr:rowOff>
        </xdr:to>
        <xdr:sp macro="" textlink="">
          <xdr:nvSpPr>
            <xdr:cNvPr id="24721" name="Group Box 145" hidden="1">
              <a:extLst>
                <a:ext uri="{63B3BB69-23CF-44E3-9099-C40C66FF867C}">
                  <a14:compatExt spid="_x0000_s247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95250</xdr:rowOff>
        </xdr:to>
        <xdr:sp macro="" textlink="">
          <xdr:nvSpPr>
            <xdr:cNvPr id="24722" name="Group Box 146" hidden="1">
              <a:extLst>
                <a:ext uri="{63B3BB69-23CF-44E3-9099-C40C66FF867C}">
                  <a14:compatExt spid="_x0000_s247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95250</xdr:rowOff>
        </xdr:to>
        <xdr:sp macro="" textlink="">
          <xdr:nvSpPr>
            <xdr:cNvPr id="24723" name="Group Box 147" hidden="1">
              <a:extLst>
                <a:ext uri="{63B3BB69-23CF-44E3-9099-C40C66FF867C}">
                  <a14:compatExt spid="_x0000_s247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95250</xdr:rowOff>
        </xdr:to>
        <xdr:sp macro="" textlink="">
          <xdr:nvSpPr>
            <xdr:cNvPr id="24724" name="Group Box 148" hidden="1">
              <a:extLst>
                <a:ext uri="{63B3BB69-23CF-44E3-9099-C40C66FF867C}">
                  <a14:compatExt spid="_x0000_s247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95250</xdr:rowOff>
        </xdr:to>
        <xdr:sp macro="" textlink="">
          <xdr:nvSpPr>
            <xdr:cNvPr id="24725" name="Group Box 149" hidden="1">
              <a:extLst>
                <a:ext uri="{63B3BB69-23CF-44E3-9099-C40C66FF867C}">
                  <a14:compatExt spid="_x0000_s247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9</xdr:row>
          <xdr:rowOff>38100</xdr:rowOff>
        </xdr:from>
        <xdr:to>
          <xdr:col>8</xdr:col>
          <xdr:colOff>0</xdr:colOff>
          <xdr:row>9</xdr:row>
          <xdr:rowOff>371475</xdr:rowOff>
        </xdr:to>
        <xdr:sp macro="" textlink="">
          <xdr:nvSpPr>
            <xdr:cNvPr id="24726" name="Group Box 150" hidden="1">
              <a:extLst>
                <a:ext uri="{63B3BB69-23CF-44E3-9099-C40C66FF867C}">
                  <a14:compatExt spid="_x0000_s247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xdr:row>
          <xdr:rowOff>38100</xdr:rowOff>
        </xdr:from>
        <xdr:to>
          <xdr:col>8</xdr:col>
          <xdr:colOff>0</xdr:colOff>
          <xdr:row>10</xdr:row>
          <xdr:rowOff>371475</xdr:rowOff>
        </xdr:to>
        <xdr:sp macro="" textlink="">
          <xdr:nvSpPr>
            <xdr:cNvPr id="24727" name="Group Box 151" hidden="1">
              <a:extLst>
                <a:ext uri="{63B3BB69-23CF-44E3-9099-C40C66FF867C}">
                  <a14:compatExt spid="_x0000_s247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11</xdr:row>
          <xdr:rowOff>38100</xdr:rowOff>
        </xdr:from>
        <xdr:to>
          <xdr:col>8</xdr:col>
          <xdr:colOff>0</xdr:colOff>
          <xdr:row>11</xdr:row>
          <xdr:rowOff>371475</xdr:rowOff>
        </xdr:to>
        <xdr:sp macro="" textlink="">
          <xdr:nvSpPr>
            <xdr:cNvPr id="24728" name="Group Box 152" hidden="1">
              <a:extLst>
                <a:ext uri="{63B3BB69-23CF-44E3-9099-C40C66FF867C}">
                  <a14:compatExt spid="_x0000_s247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12</xdr:row>
          <xdr:rowOff>38100</xdr:rowOff>
        </xdr:from>
        <xdr:to>
          <xdr:col>8</xdr:col>
          <xdr:colOff>0</xdr:colOff>
          <xdr:row>12</xdr:row>
          <xdr:rowOff>371475</xdr:rowOff>
        </xdr:to>
        <xdr:sp macro="" textlink="">
          <xdr:nvSpPr>
            <xdr:cNvPr id="24729" name="Group Box 153" hidden="1">
              <a:extLst>
                <a:ext uri="{63B3BB69-23CF-44E3-9099-C40C66FF867C}">
                  <a14:compatExt spid="_x0000_s247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13</xdr:row>
          <xdr:rowOff>38100</xdr:rowOff>
        </xdr:from>
        <xdr:to>
          <xdr:col>8</xdr:col>
          <xdr:colOff>0</xdr:colOff>
          <xdr:row>13</xdr:row>
          <xdr:rowOff>371475</xdr:rowOff>
        </xdr:to>
        <xdr:sp macro="" textlink="">
          <xdr:nvSpPr>
            <xdr:cNvPr id="24730" name="Group Box 154" hidden="1">
              <a:extLst>
                <a:ext uri="{63B3BB69-23CF-44E3-9099-C40C66FF867C}">
                  <a14:compatExt spid="_x0000_s247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14</xdr:row>
          <xdr:rowOff>38100</xdr:rowOff>
        </xdr:from>
        <xdr:to>
          <xdr:col>8</xdr:col>
          <xdr:colOff>0</xdr:colOff>
          <xdr:row>14</xdr:row>
          <xdr:rowOff>371475</xdr:rowOff>
        </xdr:to>
        <xdr:sp macro="" textlink="">
          <xdr:nvSpPr>
            <xdr:cNvPr id="24731" name="Group Box 155" hidden="1">
              <a:extLst>
                <a:ext uri="{63B3BB69-23CF-44E3-9099-C40C66FF867C}">
                  <a14:compatExt spid="_x0000_s247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15</xdr:row>
          <xdr:rowOff>38100</xdr:rowOff>
        </xdr:from>
        <xdr:to>
          <xdr:col>8</xdr:col>
          <xdr:colOff>0</xdr:colOff>
          <xdr:row>15</xdr:row>
          <xdr:rowOff>371475</xdr:rowOff>
        </xdr:to>
        <xdr:sp macro="" textlink="">
          <xdr:nvSpPr>
            <xdr:cNvPr id="24732" name="Group Box 156" hidden="1">
              <a:extLst>
                <a:ext uri="{63B3BB69-23CF-44E3-9099-C40C66FF867C}">
                  <a14:compatExt spid="_x0000_s247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16</xdr:row>
          <xdr:rowOff>38100</xdr:rowOff>
        </xdr:from>
        <xdr:to>
          <xdr:col>8</xdr:col>
          <xdr:colOff>0</xdr:colOff>
          <xdr:row>16</xdr:row>
          <xdr:rowOff>371475</xdr:rowOff>
        </xdr:to>
        <xdr:sp macro="" textlink="">
          <xdr:nvSpPr>
            <xdr:cNvPr id="24733" name="Group Box 157" hidden="1">
              <a:extLst>
                <a:ext uri="{63B3BB69-23CF-44E3-9099-C40C66FF867C}">
                  <a14:compatExt spid="_x0000_s247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17</xdr:row>
          <xdr:rowOff>38100</xdr:rowOff>
        </xdr:from>
        <xdr:to>
          <xdr:col>8</xdr:col>
          <xdr:colOff>0</xdr:colOff>
          <xdr:row>17</xdr:row>
          <xdr:rowOff>371475</xdr:rowOff>
        </xdr:to>
        <xdr:sp macro="" textlink="">
          <xdr:nvSpPr>
            <xdr:cNvPr id="24734" name="Group Box 158" hidden="1">
              <a:extLst>
                <a:ext uri="{63B3BB69-23CF-44E3-9099-C40C66FF867C}">
                  <a14:compatExt spid="_x0000_s247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18</xdr:row>
          <xdr:rowOff>38100</xdr:rowOff>
        </xdr:from>
        <xdr:to>
          <xdr:col>8</xdr:col>
          <xdr:colOff>0</xdr:colOff>
          <xdr:row>18</xdr:row>
          <xdr:rowOff>371475</xdr:rowOff>
        </xdr:to>
        <xdr:sp macro="" textlink="">
          <xdr:nvSpPr>
            <xdr:cNvPr id="24735" name="Group Box 159" hidden="1">
              <a:extLst>
                <a:ext uri="{63B3BB69-23CF-44E3-9099-C40C66FF867C}">
                  <a14:compatExt spid="_x0000_s247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38100</xdr:rowOff>
        </xdr:from>
        <xdr:to>
          <xdr:col>8</xdr:col>
          <xdr:colOff>0</xdr:colOff>
          <xdr:row>19</xdr:row>
          <xdr:rowOff>371475</xdr:rowOff>
        </xdr:to>
        <xdr:sp macro="" textlink="">
          <xdr:nvSpPr>
            <xdr:cNvPr id="24736" name="Group Box 160" hidden="1">
              <a:extLst>
                <a:ext uri="{63B3BB69-23CF-44E3-9099-C40C66FF867C}">
                  <a14:compatExt spid="_x0000_s247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20</xdr:row>
          <xdr:rowOff>38100</xdr:rowOff>
        </xdr:from>
        <xdr:to>
          <xdr:col>8</xdr:col>
          <xdr:colOff>0</xdr:colOff>
          <xdr:row>20</xdr:row>
          <xdr:rowOff>371475</xdr:rowOff>
        </xdr:to>
        <xdr:sp macro="" textlink="">
          <xdr:nvSpPr>
            <xdr:cNvPr id="24737" name="Group Box 161" hidden="1">
              <a:extLst>
                <a:ext uri="{63B3BB69-23CF-44E3-9099-C40C66FF867C}">
                  <a14:compatExt spid="_x0000_s247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21</xdr:row>
          <xdr:rowOff>38100</xdr:rowOff>
        </xdr:from>
        <xdr:to>
          <xdr:col>8</xdr:col>
          <xdr:colOff>0</xdr:colOff>
          <xdr:row>21</xdr:row>
          <xdr:rowOff>371475</xdr:rowOff>
        </xdr:to>
        <xdr:sp macro="" textlink="">
          <xdr:nvSpPr>
            <xdr:cNvPr id="24738" name="Group Box 162" hidden="1">
              <a:extLst>
                <a:ext uri="{63B3BB69-23CF-44E3-9099-C40C66FF867C}">
                  <a14:compatExt spid="_x0000_s247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22</xdr:row>
          <xdr:rowOff>38100</xdr:rowOff>
        </xdr:from>
        <xdr:to>
          <xdr:col>8</xdr:col>
          <xdr:colOff>0</xdr:colOff>
          <xdr:row>22</xdr:row>
          <xdr:rowOff>371475</xdr:rowOff>
        </xdr:to>
        <xdr:sp macro="" textlink="">
          <xdr:nvSpPr>
            <xdr:cNvPr id="24739" name="Group Box 163" hidden="1">
              <a:extLst>
                <a:ext uri="{63B3BB69-23CF-44E3-9099-C40C66FF867C}">
                  <a14:compatExt spid="_x0000_s247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23</xdr:row>
          <xdr:rowOff>38100</xdr:rowOff>
        </xdr:from>
        <xdr:to>
          <xdr:col>8</xdr:col>
          <xdr:colOff>0</xdr:colOff>
          <xdr:row>23</xdr:row>
          <xdr:rowOff>371475</xdr:rowOff>
        </xdr:to>
        <xdr:sp macro="" textlink="">
          <xdr:nvSpPr>
            <xdr:cNvPr id="24740" name="Group Box 164" hidden="1">
              <a:extLst>
                <a:ext uri="{63B3BB69-23CF-44E3-9099-C40C66FF867C}">
                  <a14:compatExt spid="_x0000_s247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24</xdr:row>
          <xdr:rowOff>38100</xdr:rowOff>
        </xdr:from>
        <xdr:to>
          <xdr:col>8</xdr:col>
          <xdr:colOff>0</xdr:colOff>
          <xdr:row>24</xdr:row>
          <xdr:rowOff>371475</xdr:rowOff>
        </xdr:to>
        <xdr:sp macro="" textlink="">
          <xdr:nvSpPr>
            <xdr:cNvPr id="24741" name="Group Box 165" hidden="1">
              <a:extLst>
                <a:ext uri="{63B3BB69-23CF-44E3-9099-C40C66FF867C}">
                  <a14:compatExt spid="_x0000_s247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25</xdr:row>
          <xdr:rowOff>38100</xdr:rowOff>
        </xdr:from>
        <xdr:to>
          <xdr:col>8</xdr:col>
          <xdr:colOff>0</xdr:colOff>
          <xdr:row>25</xdr:row>
          <xdr:rowOff>371475</xdr:rowOff>
        </xdr:to>
        <xdr:sp macro="" textlink="">
          <xdr:nvSpPr>
            <xdr:cNvPr id="24742" name="Group Box 166" hidden="1">
              <a:extLst>
                <a:ext uri="{63B3BB69-23CF-44E3-9099-C40C66FF867C}">
                  <a14:compatExt spid="_x0000_s247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26</xdr:row>
          <xdr:rowOff>38100</xdr:rowOff>
        </xdr:from>
        <xdr:to>
          <xdr:col>8</xdr:col>
          <xdr:colOff>0</xdr:colOff>
          <xdr:row>26</xdr:row>
          <xdr:rowOff>371475</xdr:rowOff>
        </xdr:to>
        <xdr:sp macro="" textlink="">
          <xdr:nvSpPr>
            <xdr:cNvPr id="24743" name="Group Box 167" hidden="1">
              <a:extLst>
                <a:ext uri="{63B3BB69-23CF-44E3-9099-C40C66FF867C}">
                  <a14:compatExt spid="_x0000_s247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27</xdr:row>
          <xdr:rowOff>38100</xdr:rowOff>
        </xdr:from>
        <xdr:to>
          <xdr:col>8</xdr:col>
          <xdr:colOff>0</xdr:colOff>
          <xdr:row>27</xdr:row>
          <xdr:rowOff>371475</xdr:rowOff>
        </xdr:to>
        <xdr:sp macro="" textlink="">
          <xdr:nvSpPr>
            <xdr:cNvPr id="24744" name="Group Box 168" hidden="1">
              <a:extLst>
                <a:ext uri="{63B3BB69-23CF-44E3-9099-C40C66FF867C}">
                  <a14:compatExt spid="_x0000_s247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28</xdr:row>
          <xdr:rowOff>38100</xdr:rowOff>
        </xdr:from>
        <xdr:to>
          <xdr:col>8</xdr:col>
          <xdr:colOff>0</xdr:colOff>
          <xdr:row>28</xdr:row>
          <xdr:rowOff>371475</xdr:rowOff>
        </xdr:to>
        <xdr:sp macro="" textlink="">
          <xdr:nvSpPr>
            <xdr:cNvPr id="24745" name="Group Box 169" hidden="1">
              <a:extLst>
                <a:ext uri="{63B3BB69-23CF-44E3-9099-C40C66FF867C}">
                  <a14:compatExt spid="_x0000_s247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29</xdr:row>
          <xdr:rowOff>38100</xdr:rowOff>
        </xdr:from>
        <xdr:to>
          <xdr:col>8</xdr:col>
          <xdr:colOff>0</xdr:colOff>
          <xdr:row>29</xdr:row>
          <xdr:rowOff>371475</xdr:rowOff>
        </xdr:to>
        <xdr:sp macro="" textlink="">
          <xdr:nvSpPr>
            <xdr:cNvPr id="24746" name="Group Box 170" hidden="1">
              <a:extLst>
                <a:ext uri="{63B3BB69-23CF-44E3-9099-C40C66FF867C}">
                  <a14:compatExt spid="_x0000_s247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30</xdr:row>
          <xdr:rowOff>38100</xdr:rowOff>
        </xdr:from>
        <xdr:to>
          <xdr:col>8</xdr:col>
          <xdr:colOff>0</xdr:colOff>
          <xdr:row>30</xdr:row>
          <xdr:rowOff>371475</xdr:rowOff>
        </xdr:to>
        <xdr:sp macro="" textlink="">
          <xdr:nvSpPr>
            <xdr:cNvPr id="24747" name="Group Box 171" hidden="1">
              <a:extLst>
                <a:ext uri="{63B3BB69-23CF-44E3-9099-C40C66FF867C}">
                  <a14:compatExt spid="_x0000_s247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31</xdr:row>
          <xdr:rowOff>38100</xdr:rowOff>
        </xdr:from>
        <xdr:to>
          <xdr:col>8</xdr:col>
          <xdr:colOff>0</xdr:colOff>
          <xdr:row>31</xdr:row>
          <xdr:rowOff>371475</xdr:rowOff>
        </xdr:to>
        <xdr:sp macro="" textlink="">
          <xdr:nvSpPr>
            <xdr:cNvPr id="24748" name="Group Box 172" hidden="1">
              <a:extLst>
                <a:ext uri="{63B3BB69-23CF-44E3-9099-C40C66FF867C}">
                  <a14:compatExt spid="_x0000_s247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32</xdr:row>
          <xdr:rowOff>38100</xdr:rowOff>
        </xdr:from>
        <xdr:to>
          <xdr:col>8</xdr:col>
          <xdr:colOff>0</xdr:colOff>
          <xdr:row>32</xdr:row>
          <xdr:rowOff>371475</xdr:rowOff>
        </xdr:to>
        <xdr:sp macro="" textlink="">
          <xdr:nvSpPr>
            <xdr:cNvPr id="24749" name="Group Box 173" hidden="1">
              <a:extLst>
                <a:ext uri="{63B3BB69-23CF-44E3-9099-C40C66FF867C}">
                  <a14:compatExt spid="_x0000_s247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33</xdr:row>
          <xdr:rowOff>38100</xdr:rowOff>
        </xdr:from>
        <xdr:to>
          <xdr:col>8</xdr:col>
          <xdr:colOff>0</xdr:colOff>
          <xdr:row>33</xdr:row>
          <xdr:rowOff>371475</xdr:rowOff>
        </xdr:to>
        <xdr:sp macro="" textlink="">
          <xdr:nvSpPr>
            <xdr:cNvPr id="24750" name="Group Box 174" hidden="1">
              <a:extLst>
                <a:ext uri="{63B3BB69-23CF-44E3-9099-C40C66FF867C}">
                  <a14:compatExt spid="_x0000_s247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34</xdr:row>
          <xdr:rowOff>38100</xdr:rowOff>
        </xdr:from>
        <xdr:to>
          <xdr:col>8</xdr:col>
          <xdr:colOff>0</xdr:colOff>
          <xdr:row>34</xdr:row>
          <xdr:rowOff>371475</xdr:rowOff>
        </xdr:to>
        <xdr:sp macro="" textlink="">
          <xdr:nvSpPr>
            <xdr:cNvPr id="24751" name="Group Box 175" hidden="1">
              <a:extLst>
                <a:ext uri="{63B3BB69-23CF-44E3-9099-C40C66FF867C}">
                  <a14:compatExt spid="_x0000_s247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35</xdr:row>
          <xdr:rowOff>38100</xdr:rowOff>
        </xdr:from>
        <xdr:to>
          <xdr:col>8</xdr:col>
          <xdr:colOff>0</xdr:colOff>
          <xdr:row>35</xdr:row>
          <xdr:rowOff>371475</xdr:rowOff>
        </xdr:to>
        <xdr:sp macro="" textlink="">
          <xdr:nvSpPr>
            <xdr:cNvPr id="24752" name="Group Box 176" hidden="1">
              <a:extLst>
                <a:ext uri="{63B3BB69-23CF-44E3-9099-C40C66FF867C}">
                  <a14:compatExt spid="_x0000_s247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36</xdr:row>
          <xdr:rowOff>38100</xdr:rowOff>
        </xdr:from>
        <xdr:to>
          <xdr:col>8</xdr:col>
          <xdr:colOff>0</xdr:colOff>
          <xdr:row>36</xdr:row>
          <xdr:rowOff>371475</xdr:rowOff>
        </xdr:to>
        <xdr:sp macro="" textlink="">
          <xdr:nvSpPr>
            <xdr:cNvPr id="24753" name="Group Box 177" hidden="1">
              <a:extLst>
                <a:ext uri="{63B3BB69-23CF-44E3-9099-C40C66FF867C}">
                  <a14:compatExt spid="_x0000_s247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37</xdr:row>
          <xdr:rowOff>38100</xdr:rowOff>
        </xdr:from>
        <xdr:to>
          <xdr:col>8</xdr:col>
          <xdr:colOff>0</xdr:colOff>
          <xdr:row>37</xdr:row>
          <xdr:rowOff>371475</xdr:rowOff>
        </xdr:to>
        <xdr:sp macro="" textlink="">
          <xdr:nvSpPr>
            <xdr:cNvPr id="24754" name="Group Box 178" hidden="1">
              <a:extLst>
                <a:ext uri="{63B3BB69-23CF-44E3-9099-C40C66FF867C}">
                  <a14:compatExt spid="_x0000_s247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38</xdr:row>
          <xdr:rowOff>38100</xdr:rowOff>
        </xdr:from>
        <xdr:to>
          <xdr:col>8</xdr:col>
          <xdr:colOff>0</xdr:colOff>
          <xdr:row>38</xdr:row>
          <xdr:rowOff>371475</xdr:rowOff>
        </xdr:to>
        <xdr:sp macro="" textlink="">
          <xdr:nvSpPr>
            <xdr:cNvPr id="24755" name="Group Box 179" hidden="1">
              <a:extLst>
                <a:ext uri="{63B3BB69-23CF-44E3-9099-C40C66FF867C}">
                  <a14:compatExt spid="_x0000_s247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39</xdr:row>
          <xdr:rowOff>38100</xdr:rowOff>
        </xdr:from>
        <xdr:to>
          <xdr:col>8</xdr:col>
          <xdr:colOff>0</xdr:colOff>
          <xdr:row>39</xdr:row>
          <xdr:rowOff>371475</xdr:rowOff>
        </xdr:to>
        <xdr:sp macro="" textlink="">
          <xdr:nvSpPr>
            <xdr:cNvPr id="24756" name="Group Box 180" hidden="1">
              <a:extLst>
                <a:ext uri="{63B3BB69-23CF-44E3-9099-C40C66FF867C}">
                  <a14:compatExt spid="_x0000_s247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40</xdr:row>
          <xdr:rowOff>38100</xdr:rowOff>
        </xdr:from>
        <xdr:to>
          <xdr:col>8</xdr:col>
          <xdr:colOff>0</xdr:colOff>
          <xdr:row>40</xdr:row>
          <xdr:rowOff>371475</xdr:rowOff>
        </xdr:to>
        <xdr:sp macro="" textlink="">
          <xdr:nvSpPr>
            <xdr:cNvPr id="24757" name="Group Box 181" hidden="1">
              <a:extLst>
                <a:ext uri="{63B3BB69-23CF-44E3-9099-C40C66FF867C}">
                  <a14:compatExt spid="_x0000_s247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41</xdr:row>
          <xdr:rowOff>38100</xdr:rowOff>
        </xdr:from>
        <xdr:to>
          <xdr:col>8</xdr:col>
          <xdr:colOff>0</xdr:colOff>
          <xdr:row>41</xdr:row>
          <xdr:rowOff>371475</xdr:rowOff>
        </xdr:to>
        <xdr:sp macro="" textlink="">
          <xdr:nvSpPr>
            <xdr:cNvPr id="24758" name="Group Box 182" hidden="1">
              <a:extLst>
                <a:ext uri="{63B3BB69-23CF-44E3-9099-C40C66FF867C}">
                  <a14:compatExt spid="_x0000_s247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42</xdr:row>
          <xdr:rowOff>38100</xdr:rowOff>
        </xdr:from>
        <xdr:to>
          <xdr:col>8</xdr:col>
          <xdr:colOff>0</xdr:colOff>
          <xdr:row>42</xdr:row>
          <xdr:rowOff>371475</xdr:rowOff>
        </xdr:to>
        <xdr:sp macro="" textlink="">
          <xdr:nvSpPr>
            <xdr:cNvPr id="24759" name="Group Box 183" hidden="1">
              <a:extLst>
                <a:ext uri="{63B3BB69-23CF-44E3-9099-C40C66FF867C}">
                  <a14:compatExt spid="_x0000_s247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43</xdr:row>
          <xdr:rowOff>38100</xdr:rowOff>
        </xdr:from>
        <xdr:to>
          <xdr:col>8</xdr:col>
          <xdr:colOff>0</xdr:colOff>
          <xdr:row>43</xdr:row>
          <xdr:rowOff>371475</xdr:rowOff>
        </xdr:to>
        <xdr:sp macro="" textlink="">
          <xdr:nvSpPr>
            <xdr:cNvPr id="24760" name="Group Box 184" hidden="1">
              <a:extLst>
                <a:ext uri="{63B3BB69-23CF-44E3-9099-C40C66FF867C}">
                  <a14:compatExt spid="_x0000_s247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44</xdr:row>
          <xdr:rowOff>38100</xdr:rowOff>
        </xdr:from>
        <xdr:to>
          <xdr:col>8</xdr:col>
          <xdr:colOff>0</xdr:colOff>
          <xdr:row>44</xdr:row>
          <xdr:rowOff>371475</xdr:rowOff>
        </xdr:to>
        <xdr:sp macro="" textlink="">
          <xdr:nvSpPr>
            <xdr:cNvPr id="24761" name="Group Box 185" hidden="1">
              <a:extLst>
                <a:ext uri="{63B3BB69-23CF-44E3-9099-C40C66FF867C}">
                  <a14:compatExt spid="_x0000_s247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45</xdr:row>
          <xdr:rowOff>38100</xdr:rowOff>
        </xdr:from>
        <xdr:to>
          <xdr:col>8</xdr:col>
          <xdr:colOff>0</xdr:colOff>
          <xdr:row>45</xdr:row>
          <xdr:rowOff>371475</xdr:rowOff>
        </xdr:to>
        <xdr:sp macro="" textlink="">
          <xdr:nvSpPr>
            <xdr:cNvPr id="24762" name="Group Box 186" hidden="1">
              <a:extLst>
                <a:ext uri="{63B3BB69-23CF-44E3-9099-C40C66FF867C}">
                  <a14:compatExt spid="_x0000_s247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46</xdr:row>
          <xdr:rowOff>38100</xdr:rowOff>
        </xdr:from>
        <xdr:to>
          <xdr:col>8</xdr:col>
          <xdr:colOff>0</xdr:colOff>
          <xdr:row>46</xdr:row>
          <xdr:rowOff>371475</xdr:rowOff>
        </xdr:to>
        <xdr:sp macro="" textlink="">
          <xdr:nvSpPr>
            <xdr:cNvPr id="24763" name="Group Box 187" hidden="1">
              <a:extLst>
                <a:ext uri="{63B3BB69-23CF-44E3-9099-C40C66FF867C}">
                  <a14:compatExt spid="_x0000_s247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47</xdr:row>
          <xdr:rowOff>38100</xdr:rowOff>
        </xdr:from>
        <xdr:to>
          <xdr:col>8</xdr:col>
          <xdr:colOff>0</xdr:colOff>
          <xdr:row>47</xdr:row>
          <xdr:rowOff>371475</xdr:rowOff>
        </xdr:to>
        <xdr:sp macro="" textlink="">
          <xdr:nvSpPr>
            <xdr:cNvPr id="24764" name="Group Box 188" hidden="1">
              <a:extLst>
                <a:ext uri="{63B3BB69-23CF-44E3-9099-C40C66FF867C}">
                  <a14:compatExt spid="_x0000_s247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48</xdr:row>
          <xdr:rowOff>38100</xdr:rowOff>
        </xdr:from>
        <xdr:to>
          <xdr:col>8</xdr:col>
          <xdr:colOff>0</xdr:colOff>
          <xdr:row>48</xdr:row>
          <xdr:rowOff>371475</xdr:rowOff>
        </xdr:to>
        <xdr:sp macro="" textlink="">
          <xdr:nvSpPr>
            <xdr:cNvPr id="24765" name="Group Box 189" hidden="1">
              <a:extLst>
                <a:ext uri="{63B3BB69-23CF-44E3-9099-C40C66FF867C}">
                  <a14:compatExt spid="_x0000_s247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49</xdr:row>
          <xdr:rowOff>38100</xdr:rowOff>
        </xdr:from>
        <xdr:to>
          <xdr:col>8</xdr:col>
          <xdr:colOff>0</xdr:colOff>
          <xdr:row>49</xdr:row>
          <xdr:rowOff>371475</xdr:rowOff>
        </xdr:to>
        <xdr:sp macro="" textlink="">
          <xdr:nvSpPr>
            <xdr:cNvPr id="24766" name="Group Box 190" hidden="1">
              <a:extLst>
                <a:ext uri="{63B3BB69-23CF-44E3-9099-C40C66FF867C}">
                  <a14:compatExt spid="_x0000_s247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50</xdr:row>
          <xdr:rowOff>38100</xdr:rowOff>
        </xdr:from>
        <xdr:to>
          <xdr:col>8</xdr:col>
          <xdr:colOff>0</xdr:colOff>
          <xdr:row>50</xdr:row>
          <xdr:rowOff>371475</xdr:rowOff>
        </xdr:to>
        <xdr:sp macro="" textlink="">
          <xdr:nvSpPr>
            <xdr:cNvPr id="24767" name="Group Box 191" hidden="1">
              <a:extLst>
                <a:ext uri="{63B3BB69-23CF-44E3-9099-C40C66FF867C}">
                  <a14:compatExt spid="_x0000_s247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51</xdr:row>
          <xdr:rowOff>38100</xdr:rowOff>
        </xdr:from>
        <xdr:to>
          <xdr:col>8</xdr:col>
          <xdr:colOff>0</xdr:colOff>
          <xdr:row>51</xdr:row>
          <xdr:rowOff>371475</xdr:rowOff>
        </xdr:to>
        <xdr:sp macro="" textlink="">
          <xdr:nvSpPr>
            <xdr:cNvPr id="24768" name="Group Box 192" hidden="1">
              <a:extLst>
                <a:ext uri="{63B3BB69-23CF-44E3-9099-C40C66FF867C}">
                  <a14:compatExt spid="_x0000_s247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52</xdr:row>
          <xdr:rowOff>38100</xdr:rowOff>
        </xdr:from>
        <xdr:to>
          <xdr:col>8</xdr:col>
          <xdr:colOff>0</xdr:colOff>
          <xdr:row>52</xdr:row>
          <xdr:rowOff>371475</xdr:rowOff>
        </xdr:to>
        <xdr:sp macro="" textlink="">
          <xdr:nvSpPr>
            <xdr:cNvPr id="24769" name="Group Box 193" hidden="1">
              <a:extLst>
                <a:ext uri="{63B3BB69-23CF-44E3-9099-C40C66FF867C}">
                  <a14:compatExt spid="_x0000_s247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53</xdr:row>
          <xdr:rowOff>38100</xdr:rowOff>
        </xdr:from>
        <xdr:to>
          <xdr:col>8</xdr:col>
          <xdr:colOff>0</xdr:colOff>
          <xdr:row>53</xdr:row>
          <xdr:rowOff>371475</xdr:rowOff>
        </xdr:to>
        <xdr:sp macro="" textlink="">
          <xdr:nvSpPr>
            <xdr:cNvPr id="24770" name="Group Box 194" hidden="1">
              <a:extLst>
                <a:ext uri="{63B3BB69-23CF-44E3-9099-C40C66FF867C}">
                  <a14:compatExt spid="_x0000_s247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8</xdr:col>
          <xdr:colOff>0</xdr:colOff>
          <xdr:row>55</xdr:row>
          <xdr:rowOff>95250</xdr:rowOff>
        </xdr:to>
        <xdr:sp macro="" textlink="">
          <xdr:nvSpPr>
            <xdr:cNvPr id="24771" name="Group Box 195" hidden="1">
              <a:extLst>
                <a:ext uri="{63B3BB69-23CF-44E3-9099-C40C66FF867C}">
                  <a14:compatExt spid="_x0000_s247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8</xdr:col>
          <xdr:colOff>0</xdr:colOff>
          <xdr:row>55</xdr:row>
          <xdr:rowOff>95250</xdr:rowOff>
        </xdr:to>
        <xdr:sp macro="" textlink="">
          <xdr:nvSpPr>
            <xdr:cNvPr id="24772" name="Group Box 196" hidden="1">
              <a:extLst>
                <a:ext uri="{63B3BB69-23CF-44E3-9099-C40C66FF867C}">
                  <a14:compatExt spid="_x0000_s247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8</xdr:col>
          <xdr:colOff>0</xdr:colOff>
          <xdr:row>55</xdr:row>
          <xdr:rowOff>95250</xdr:rowOff>
        </xdr:to>
        <xdr:sp macro="" textlink="">
          <xdr:nvSpPr>
            <xdr:cNvPr id="24773" name="Group Box 197" hidden="1">
              <a:extLst>
                <a:ext uri="{63B3BB69-23CF-44E3-9099-C40C66FF867C}">
                  <a14:compatExt spid="_x0000_s247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8</xdr:col>
          <xdr:colOff>0</xdr:colOff>
          <xdr:row>55</xdr:row>
          <xdr:rowOff>95250</xdr:rowOff>
        </xdr:to>
        <xdr:sp macro="" textlink="">
          <xdr:nvSpPr>
            <xdr:cNvPr id="24774" name="Group Box 198" hidden="1">
              <a:extLst>
                <a:ext uri="{63B3BB69-23CF-44E3-9099-C40C66FF867C}">
                  <a14:compatExt spid="_x0000_s247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95250</xdr:rowOff>
        </xdr:to>
        <xdr:sp macro="" textlink="">
          <xdr:nvSpPr>
            <xdr:cNvPr id="24775" name="Group Box 199" hidden="1">
              <a:extLst>
                <a:ext uri="{63B3BB69-23CF-44E3-9099-C40C66FF867C}">
                  <a14:compatExt spid="_x0000_s247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95250</xdr:rowOff>
        </xdr:to>
        <xdr:sp macro="" textlink="">
          <xdr:nvSpPr>
            <xdr:cNvPr id="24776" name="Group Box 200" hidden="1">
              <a:extLst>
                <a:ext uri="{63B3BB69-23CF-44E3-9099-C40C66FF867C}">
                  <a14:compatExt spid="_x0000_s247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0</xdr:rowOff>
        </xdr:from>
        <xdr:to>
          <xdr:col>7</xdr:col>
          <xdr:colOff>962025</xdr:colOff>
          <xdr:row>55</xdr:row>
          <xdr:rowOff>95250</xdr:rowOff>
        </xdr:to>
        <xdr:sp macro="" textlink="">
          <xdr:nvSpPr>
            <xdr:cNvPr id="24777" name="Group Box 201" hidden="1">
              <a:extLst>
                <a:ext uri="{63B3BB69-23CF-44E3-9099-C40C66FF867C}">
                  <a14:compatExt spid="_x0000_s247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4</xdr:col>
      <xdr:colOff>2694215</xdr:colOff>
      <xdr:row>2</xdr:row>
      <xdr:rowOff>27215</xdr:rowOff>
    </xdr:from>
    <xdr:to>
      <xdr:col>5</xdr:col>
      <xdr:colOff>557893</xdr:colOff>
      <xdr:row>4</xdr:row>
      <xdr:rowOff>54428</xdr:rowOff>
    </xdr:to>
    <xdr:sp macro="" textlink="">
      <xdr:nvSpPr>
        <xdr:cNvPr id="203" name="正方形/長方形 202"/>
        <xdr:cNvSpPr/>
      </xdr:nvSpPr>
      <xdr:spPr>
        <a:xfrm>
          <a:off x="4437290" y="636815"/>
          <a:ext cx="559253" cy="6368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solidFill>
                <a:srgbClr val="FF0000"/>
              </a:solidFill>
              <a:latin typeface="HG創英角ｺﾞｼｯｸUB" panose="020B0909000000000000" pitchFamily="49" charset="-128"/>
              <a:ea typeface="HG創英角ｺﾞｼｯｸUB" panose="020B0909000000000000" pitchFamily="49" charset="-128"/>
            </a:rPr>
            <a:t>①</a:t>
          </a:r>
        </a:p>
      </xdr:txBody>
    </xdr:sp>
    <xdr:clientData/>
  </xdr:twoCellAnchor>
  <xdr:twoCellAnchor>
    <xdr:from>
      <xdr:col>7</xdr:col>
      <xdr:colOff>21770</xdr:colOff>
      <xdr:row>2</xdr:row>
      <xdr:rowOff>21773</xdr:rowOff>
    </xdr:from>
    <xdr:to>
      <xdr:col>8</xdr:col>
      <xdr:colOff>89806</xdr:colOff>
      <xdr:row>4</xdr:row>
      <xdr:rowOff>48986</xdr:rowOff>
    </xdr:to>
    <xdr:sp macro="" textlink="">
      <xdr:nvSpPr>
        <xdr:cNvPr id="204" name="正方形/長方形 203"/>
        <xdr:cNvSpPr/>
      </xdr:nvSpPr>
      <xdr:spPr>
        <a:xfrm>
          <a:off x="7908470" y="631373"/>
          <a:ext cx="1039586" cy="6368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solidFill>
                <a:srgbClr val="FF0000"/>
              </a:solidFill>
              <a:latin typeface="HG創英角ｺﾞｼｯｸUB" panose="020B0909000000000000" pitchFamily="49" charset="-128"/>
              <a:ea typeface="HG創英角ｺﾞｼｯｸUB" panose="020B0909000000000000" pitchFamily="49" charset="-128"/>
            </a:rPr>
            <a:t>②</a:t>
          </a:r>
        </a:p>
      </xdr:txBody>
    </xdr:sp>
    <xdr:clientData/>
  </xdr:twoCellAnchor>
  <xdr:twoCellAnchor>
    <xdr:from>
      <xdr:col>4</xdr:col>
      <xdr:colOff>2694215</xdr:colOff>
      <xdr:row>2</xdr:row>
      <xdr:rowOff>27215</xdr:rowOff>
    </xdr:from>
    <xdr:to>
      <xdr:col>5</xdr:col>
      <xdr:colOff>557893</xdr:colOff>
      <xdr:row>4</xdr:row>
      <xdr:rowOff>54428</xdr:rowOff>
    </xdr:to>
    <xdr:sp macro="" textlink="">
      <xdr:nvSpPr>
        <xdr:cNvPr id="205" name="正方形/長方形 204"/>
        <xdr:cNvSpPr/>
      </xdr:nvSpPr>
      <xdr:spPr>
        <a:xfrm>
          <a:off x="4437290" y="636815"/>
          <a:ext cx="559253" cy="6368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solidFill>
                <a:srgbClr val="FF0000"/>
              </a:solidFill>
              <a:latin typeface="HG創英角ｺﾞｼｯｸUB" panose="020B0909000000000000" pitchFamily="49" charset="-128"/>
              <a:ea typeface="HG創英角ｺﾞｼｯｸUB" panose="020B0909000000000000" pitchFamily="49" charset="-128"/>
            </a:rPr>
            <a:t>①</a:t>
          </a:r>
        </a:p>
      </xdr:txBody>
    </xdr:sp>
    <xdr:clientData/>
  </xdr:twoCellAnchor>
  <xdr:twoCellAnchor>
    <xdr:from>
      <xdr:col>7</xdr:col>
      <xdr:colOff>21770</xdr:colOff>
      <xdr:row>2</xdr:row>
      <xdr:rowOff>21773</xdr:rowOff>
    </xdr:from>
    <xdr:to>
      <xdr:col>8</xdr:col>
      <xdr:colOff>89806</xdr:colOff>
      <xdr:row>4</xdr:row>
      <xdr:rowOff>48986</xdr:rowOff>
    </xdr:to>
    <xdr:sp macro="" textlink="">
      <xdr:nvSpPr>
        <xdr:cNvPr id="206" name="正方形/長方形 205"/>
        <xdr:cNvSpPr/>
      </xdr:nvSpPr>
      <xdr:spPr>
        <a:xfrm>
          <a:off x="7908470" y="631373"/>
          <a:ext cx="1039586" cy="6368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solidFill>
                <a:srgbClr val="FF0000"/>
              </a:solidFill>
              <a:latin typeface="HG創英角ｺﾞｼｯｸUB" panose="020B0909000000000000" pitchFamily="49" charset="-128"/>
              <a:ea typeface="HG創英角ｺﾞｼｯｸUB" panose="020B0909000000000000" pitchFamily="49" charset="-128"/>
            </a:rPr>
            <a:t>②</a:t>
          </a:r>
        </a:p>
      </xdr:txBody>
    </xdr:sp>
    <xdr:clientData/>
  </xdr:twoCellAnchor>
  <xdr:twoCellAnchor>
    <xdr:from>
      <xdr:col>5</xdr:col>
      <xdr:colOff>54428</xdr:colOff>
      <xdr:row>10</xdr:row>
      <xdr:rowOff>68036</xdr:rowOff>
    </xdr:from>
    <xdr:to>
      <xdr:col>11</xdr:col>
      <xdr:colOff>1224642</xdr:colOff>
      <xdr:row>23</xdr:row>
      <xdr:rowOff>27214</xdr:rowOff>
    </xdr:to>
    <xdr:sp macro="" textlink="">
      <xdr:nvSpPr>
        <xdr:cNvPr id="207" name="正方形/長方形 206"/>
        <xdr:cNvSpPr/>
      </xdr:nvSpPr>
      <xdr:spPr>
        <a:xfrm>
          <a:off x="4493078" y="5316311"/>
          <a:ext cx="10714264" cy="491217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800">
              <a:latin typeface="UD デジタル 教科書体 NK-B" panose="02020700000000000000" pitchFamily="18" charset="-128"/>
              <a:ea typeface="UD デジタル 教科書体 NK-B" panose="02020700000000000000" pitchFamily="18" charset="-128"/>
            </a:rPr>
            <a:t>協会けんぽの保険証転記について</a:t>
          </a:r>
          <a:endParaRPr kumimoji="1" lang="en-US" altLang="ja-JP" sz="2800">
            <a:latin typeface="UD デジタル 教科書体 NK-B" panose="02020700000000000000" pitchFamily="18" charset="-128"/>
            <a:ea typeface="UD デジタル 教科書体 NK-B" panose="02020700000000000000" pitchFamily="18" charset="-128"/>
          </a:endParaRPr>
        </a:p>
        <a:p>
          <a:pPr algn="l"/>
          <a:endParaRPr kumimoji="1" lang="en-US" altLang="ja-JP" sz="2000">
            <a:latin typeface="UD デジタル 教科書体 NK-B" panose="02020700000000000000" pitchFamily="18" charset="-128"/>
            <a:ea typeface="UD デジタル 教科書体 NK-B" panose="02020700000000000000" pitchFamily="18" charset="-128"/>
          </a:endParaRPr>
        </a:p>
        <a:p>
          <a:pPr algn="l"/>
          <a:r>
            <a:rPr kumimoji="1" lang="ja-JP" altLang="en-US" sz="2000">
              <a:latin typeface="UD デジタル 教科書体 NK-B" panose="02020700000000000000" pitchFamily="18" charset="-128"/>
              <a:ea typeface="UD デジタル 教科書体 NK-B" panose="02020700000000000000" pitchFamily="18" charset="-128"/>
            </a:rPr>
            <a:t>①「保険者番号」　</a:t>
          </a:r>
          <a:endParaRPr kumimoji="1" lang="en-US" altLang="ja-JP" sz="2000">
            <a:latin typeface="UD デジタル 教科書体 NK-B" panose="02020700000000000000" pitchFamily="18" charset="-128"/>
            <a:ea typeface="UD デジタル 教科書体 NK-B" panose="02020700000000000000" pitchFamily="18" charset="-128"/>
          </a:endParaRPr>
        </a:p>
        <a:p>
          <a:pPr algn="l"/>
          <a:r>
            <a:rPr kumimoji="1" lang="ja-JP" altLang="en-US" sz="1600">
              <a:latin typeface="UD デジタル 教科書体 NK-B" panose="02020700000000000000" pitchFamily="18" charset="-128"/>
              <a:ea typeface="UD デジタル 教科書体 NK-B" panose="02020700000000000000" pitchFamily="18" charset="-128"/>
            </a:rPr>
            <a:t>ページ上部にある「保険者番号」欄にご記入ください。</a:t>
          </a:r>
          <a:endParaRPr kumimoji="1" lang="en-US" altLang="ja-JP" sz="1600">
            <a:latin typeface="UD デジタル 教科書体 NK-B" panose="02020700000000000000" pitchFamily="18" charset="-128"/>
            <a:ea typeface="UD デジタル 教科書体 NK-B" panose="02020700000000000000" pitchFamily="18" charset="-128"/>
          </a:endParaRPr>
        </a:p>
        <a:p>
          <a:pPr algn="l"/>
          <a:r>
            <a:rPr kumimoji="1" lang="en-US" altLang="ja-JP" sz="1200">
              <a:solidFill>
                <a:srgbClr val="FF0000"/>
              </a:solidFill>
              <a:latin typeface="UD デジタル 教科書体 NK-B" panose="02020700000000000000" pitchFamily="18" charset="-128"/>
              <a:ea typeface="UD デジタル 教科書体 NK-B" panose="02020700000000000000" pitchFamily="18" charset="-128"/>
            </a:rPr>
            <a:t>※</a:t>
          </a:r>
          <a:r>
            <a:rPr kumimoji="1" lang="ja-JP" altLang="en-US" sz="1200">
              <a:solidFill>
                <a:srgbClr val="FF0000"/>
              </a:solidFill>
              <a:latin typeface="UD デジタル 教科書体 NK-B" panose="02020700000000000000" pitchFamily="18" charset="-128"/>
              <a:ea typeface="UD デジタル 教科書体 NK-B" panose="02020700000000000000" pitchFamily="18" charset="-128"/>
            </a:rPr>
            <a:t>支部によって番号が決まっており協会けんぽ滋賀であれば</a:t>
          </a:r>
          <a:endParaRPr kumimoji="1" lang="en-US" altLang="ja-JP" sz="1200">
            <a:solidFill>
              <a:srgbClr val="FF0000"/>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800">
              <a:solidFill>
                <a:srgbClr val="FF0000"/>
              </a:solidFill>
              <a:latin typeface="UD デジタル 教科書体 NK-B" panose="02020700000000000000" pitchFamily="18" charset="-128"/>
              <a:ea typeface="UD デジタル 教科書体 NK-B" panose="02020700000000000000" pitchFamily="18" charset="-128"/>
            </a:rPr>
            <a:t>「</a:t>
          </a:r>
          <a:r>
            <a:rPr kumimoji="1" lang="en-US" altLang="ja-JP" sz="1800">
              <a:solidFill>
                <a:srgbClr val="FF0000"/>
              </a:solidFill>
              <a:latin typeface="UD デジタル 教科書体 NK-B" panose="02020700000000000000" pitchFamily="18" charset="-128"/>
              <a:ea typeface="UD デジタル 教科書体 NK-B" panose="02020700000000000000" pitchFamily="18" charset="-128"/>
            </a:rPr>
            <a:t>01250018</a:t>
          </a:r>
          <a:r>
            <a:rPr kumimoji="1" lang="ja-JP" altLang="en-US" sz="1800">
              <a:solidFill>
                <a:srgbClr val="FF0000"/>
              </a:solidFill>
              <a:latin typeface="UD デジタル 教科書体 NK-B" panose="02020700000000000000" pitchFamily="18" charset="-128"/>
              <a:ea typeface="UD デジタル 教科書体 NK-B" panose="02020700000000000000" pitchFamily="18" charset="-128"/>
            </a:rPr>
            <a:t>」</a:t>
          </a:r>
          <a:r>
            <a:rPr kumimoji="1" lang="ja-JP" altLang="en-US" sz="1200">
              <a:solidFill>
                <a:srgbClr val="FF0000"/>
              </a:solidFill>
              <a:latin typeface="UD デジタル 教科書体 NK-B" panose="02020700000000000000" pitchFamily="18" charset="-128"/>
              <a:ea typeface="UD デジタル 教科書体 NK-B" panose="02020700000000000000" pitchFamily="18" charset="-128"/>
            </a:rPr>
            <a:t>です。</a:t>
          </a:r>
          <a:endParaRPr kumimoji="1" lang="en-US" altLang="ja-JP" sz="1200">
            <a:solidFill>
              <a:srgbClr val="FF0000"/>
            </a:solidFill>
            <a:latin typeface="UD デジタル 教科書体 NK-B" panose="02020700000000000000" pitchFamily="18" charset="-128"/>
            <a:ea typeface="UD デジタル 教科書体 NK-B" panose="02020700000000000000" pitchFamily="18" charset="-128"/>
          </a:endParaRPr>
        </a:p>
        <a:p>
          <a:pPr algn="l"/>
          <a:endParaRPr kumimoji="1" lang="en-US" altLang="ja-JP" sz="1400">
            <a:latin typeface="UD デジタル 教科書体 NK-B" panose="02020700000000000000" pitchFamily="18" charset="-128"/>
            <a:ea typeface="UD デジタル 教科書体 NK-B" panose="02020700000000000000" pitchFamily="18" charset="-128"/>
          </a:endParaRPr>
        </a:p>
        <a:p>
          <a:pPr algn="l"/>
          <a:r>
            <a:rPr kumimoji="1" lang="ja-JP" altLang="en-US" sz="2000">
              <a:latin typeface="UD デジタル 教科書体 NK-B" panose="02020700000000000000" pitchFamily="18" charset="-128"/>
              <a:ea typeface="UD デジタル 教科書体 NK-B" panose="02020700000000000000" pitchFamily="18" charset="-128"/>
            </a:rPr>
            <a:t>②「記号」</a:t>
          </a:r>
          <a:endParaRPr kumimoji="1" lang="en-US" altLang="ja-JP" sz="2000">
            <a:latin typeface="UD デジタル 教科書体 NK-B" panose="02020700000000000000" pitchFamily="18" charset="-128"/>
            <a:ea typeface="UD デジタル 教科書体 NK-B" panose="02020700000000000000" pitchFamily="18" charset="-128"/>
          </a:endParaRPr>
        </a:p>
        <a:p>
          <a:pPr algn="l"/>
          <a:r>
            <a:rPr kumimoji="1" lang="ja-JP" altLang="en-US" sz="1600">
              <a:latin typeface="UD デジタル 教科書体 NK-B" panose="02020700000000000000" pitchFamily="18" charset="-128"/>
              <a:ea typeface="UD デジタル 教科書体 NK-B" panose="02020700000000000000" pitchFamily="18" charset="-128"/>
            </a:rPr>
            <a:t>上記①の「保険者番号」の</a:t>
          </a:r>
          <a:r>
            <a:rPr kumimoji="1" lang="en-US" altLang="ja-JP" sz="1600">
              <a:latin typeface="UD デジタル 教科書体 NK-B" panose="02020700000000000000" pitchFamily="18" charset="-128"/>
              <a:ea typeface="UD デジタル 教科書体 NK-B" panose="02020700000000000000" pitchFamily="18" charset="-128"/>
            </a:rPr>
            <a:t>1</a:t>
          </a:r>
          <a:r>
            <a:rPr kumimoji="1" lang="ja-JP" altLang="en-US" sz="1600">
              <a:latin typeface="UD デジタル 教科書体 NK-B" panose="02020700000000000000" pitchFamily="18" charset="-128"/>
              <a:ea typeface="UD デジタル 教科書体 NK-B" panose="02020700000000000000" pitchFamily="18" charset="-128"/>
            </a:rPr>
            <a:t>個右のセルにある</a:t>
          </a:r>
          <a:endParaRPr kumimoji="1" lang="en-US" altLang="ja-JP" sz="1600">
            <a:latin typeface="UD デジタル 教科書体 NK-B" panose="02020700000000000000" pitchFamily="18" charset="-128"/>
            <a:ea typeface="UD デジタル 教科書体 NK-B" panose="02020700000000000000" pitchFamily="18" charset="-128"/>
          </a:endParaRPr>
        </a:p>
        <a:p>
          <a:pPr algn="l"/>
          <a:r>
            <a:rPr kumimoji="1" lang="ja-JP" altLang="en-US" sz="1600">
              <a:latin typeface="UD デジタル 教科書体 NK-B" panose="02020700000000000000" pitchFamily="18" charset="-128"/>
              <a:ea typeface="UD デジタル 教科書体 NK-B" panose="02020700000000000000" pitchFamily="18" charset="-128"/>
            </a:rPr>
            <a:t>「健康保険証の記号」欄にご記入ください。</a:t>
          </a:r>
          <a:endParaRPr kumimoji="1" lang="en-US" altLang="ja-JP" sz="1600">
            <a:latin typeface="UD デジタル 教科書体 NK-B" panose="02020700000000000000" pitchFamily="18" charset="-128"/>
            <a:ea typeface="UD デジタル 教科書体 NK-B" panose="02020700000000000000" pitchFamily="18" charset="-128"/>
          </a:endParaRPr>
        </a:p>
        <a:p>
          <a:pPr algn="l"/>
          <a:r>
            <a:rPr kumimoji="1" lang="en-US" altLang="ja-JP" sz="1200">
              <a:solidFill>
                <a:srgbClr val="FF0000"/>
              </a:solidFill>
              <a:latin typeface="UD デジタル 教科書体 NK-B" panose="02020700000000000000" pitchFamily="18" charset="-128"/>
              <a:ea typeface="UD デジタル 教科書体 NK-B" panose="02020700000000000000" pitchFamily="18" charset="-128"/>
            </a:rPr>
            <a:t>※</a:t>
          </a:r>
          <a:r>
            <a:rPr kumimoji="1" lang="ja-JP" altLang="en-US" sz="1200">
              <a:solidFill>
                <a:srgbClr val="FF0000"/>
              </a:solidFill>
              <a:latin typeface="UD デジタル 教科書体 NK-B" panose="02020700000000000000" pitchFamily="18" charset="-128"/>
              <a:ea typeface="UD デジタル 教科書体 NK-B" panose="02020700000000000000" pitchFamily="18" charset="-128"/>
            </a:rPr>
            <a:t>会社が同じであればこの番号は共通となります。</a:t>
          </a:r>
          <a:endParaRPr kumimoji="1" lang="en-US" altLang="ja-JP" sz="1200">
            <a:solidFill>
              <a:srgbClr val="FF0000"/>
            </a:solidFill>
            <a:latin typeface="UD デジタル 教科書体 NK-B" panose="02020700000000000000" pitchFamily="18" charset="-128"/>
            <a:ea typeface="UD デジタル 教科書体 NK-B" panose="02020700000000000000" pitchFamily="18" charset="-128"/>
          </a:endParaRPr>
        </a:p>
        <a:p>
          <a:pPr algn="l"/>
          <a:endParaRPr kumimoji="1" lang="en-US" altLang="ja-JP" sz="1200">
            <a:latin typeface="UD デジタル 教科書体 NK-B" panose="02020700000000000000" pitchFamily="18" charset="-128"/>
            <a:ea typeface="UD デジタル 教科書体 NK-B" panose="02020700000000000000" pitchFamily="18" charset="-128"/>
          </a:endParaRPr>
        </a:p>
        <a:p>
          <a:pPr algn="l"/>
          <a:r>
            <a:rPr kumimoji="1" lang="ja-JP" altLang="en-US" sz="2000">
              <a:latin typeface="UD デジタル 教科書体 NK-B" panose="02020700000000000000" pitchFamily="18" charset="-128"/>
              <a:ea typeface="UD デジタル 教科書体 NK-B" panose="02020700000000000000" pitchFamily="18" charset="-128"/>
            </a:rPr>
            <a:t>③「番号」</a:t>
          </a:r>
          <a:endParaRPr kumimoji="1" lang="en-US" altLang="ja-JP" sz="2000">
            <a:latin typeface="UD デジタル 教科書体 NK-B" panose="02020700000000000000" pitchFamily="18" charset="-128"/>
            <a:ea typeface="UD デジタル 教科書体 NK-B" panose="02020700000000000000" pitchFamily="18" charset="-128"/>
          </a:endParaRPr>
        </a:p>
        <a:p>
          <a:pPr algn="l"/>
          <a:r>
            <a:rPr kumimoji="1" lang="ja-JP" altLang="en-US" sz="1600">
              <a:latin typeface="UD デジタル 教科書体 NK-B" panose="02020700000000000000" pitchFamily="18" charset="-128"/>
              <a:ea typeface="UD デジタル 教科書体 NK-B" panose="02020700000000000000" pitchFamily="18" charset="-128"/>
            </a:rPr>
            <a:t>こちらは個人ごとに別の番号となります。</a:t>
          </a:r>
          <a:endParaRPr kumimoji="1" lang="en-US" altLang="ja-JP" sz="1600">
            <a:latin typeface="UD デジタル 教科書体 NK-B" panose="02020700000000000000" pitchFamily="18" charset="-128"/>
            <a:ea typeface="UD デジタル 教科書体 NK-B" panose="02020700000000000000" pitchFamily="18" charset="-128"/>
          </a:endParaRPr>
        </a:p>
        <a:p>
          <a:pPr algn="l"/>
          <a:r>
            <a:rPr kumimoji="1" lang="ja-JP" altLang="en-US" sz="1600">
              <a:latin typeface="UD デジタル 教科書体 NK-B" panose="02020700000000000000" pitchFamily="18" charset="-128"/>
              <a:ea typeface="UD デジタル 教科書体 NK-B" panose="02020700000000000000" pitchFamily="18" charset="-128"/>
            </a:rPr>
            <a:t>「受診者情報記入欄」の「健康保険証番号記入欄」にそれぞれご記入ください。</a:t>
          </a:r>
          <a:endParaRPr kumimoji="1" lang="en-US" altLang="ja-JP" sz="1600">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8</xdr:col>
      <xdr:colOff>1034143</xdr:colOff>
      <xdr:row>12</xdr:row>
      <xdr:rowOff>95250</xdr:rowOff>
    </xdr:from>
    <xdr:to>
      <xdr:col>11</xdr:col>
      <xdr:colOff>87630</xdr:colOff>
      <xdr:row>19</xdr:row>
      <xdr:rowOff>58613</xdr:rowOff>
    </xdr:to>
    <xdr:pic>
      <xdr:nvPicPr>
        <xdr:cNvPr id="208" name="図 207">
          <a:extLst>
            <a:ext uri="{FF2B5EF4-FFF2-40B4-BE49-F238E27FC236}">
              <a16:creationId xmlns:a16="http://schemas.microsoft.com/office/drawing/2014/main" id="{1F525673-F4B1-4A57-8F08-91AFF1493D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92393" y="6105525"/>
          <a:ext cx="4177937" cy="2630363"/>
        </a:xfrm>
        <a:prstGeom prst="rect">
          <a:avLst/>
        </a:prstGeom>
      </xdr:spPr>
    </xdr:pic>
    <xdr:clientData/>
  </xdr:twoCellAnchor>
  <xdr:twoCellAnchor>
    <xdr:from>
      <xdr:col>8</xdr:col>
      <xdr:colOff>1161636</xdr:colOff>
      <xdr:row>17</xdr:row>
      <xdr:rowOff>166344</xdr:rowOff>
    </xdr:from>
    <xdr:to>
      <xdr:col>10</xdr:col>
      <xdr:colOff>1146006</xdr:colOff>
      <xdr:row>18</xdr:row>
      <xdr:rowOff>15491</xdr:rowOff>
    </xdr:to>
    <xdr:sp macro="" textlink="">
      <xdr:nvSpPr>
        <xdr:cNvPr id="209" name="正方形/長方形 208">
          <a:extLst>
            <a:ext uri="{FF2B5EF4-FFF2-40B4-BE49-F238E27FC236}">
              <a16:creationId xmlns:a16="http://schemas.microsoft.com/office/drawing/2014/main" id="{2C91E888-D8EF-4591-AB1A-BAC0A74B88FE}"/>
            </a:ext>
          </a:extLst>
        </xdr:cNvPr>
        <xdr:cNvSpPr/>
      </xdr:nvSpPr>
      <xdr:spPr>
        <a:xfrm>
          <a:off x="10019886" y="8081619"/>
          <a:ext cx="2403720" cy="230147"/>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842447</xdr:colOff>
      <xdr:row>13</xdr:row>
      <xdr:rowOff>174545</xdr:rowOff>
    </xdr:from>
    <xdr:to>
      <xdr:col>10</xdr:col>
      <xdr:colOff>1082260</xdr:colOff>
      <xdr:row>14</xdr:row>
      <xdr:rowOff>7820</xdr:rowOff>
    </xdr:to>
    <xdr:sp macro="" textlink="">
      <xdr:nvSpPr>
        <xdr:cNvPr id="210" name="正方形/長方形 209">
          <a:extLst>
            <a:ext uri="{FF2B5EF4-FFF2-40B4-BE49-F238E27FC236}">
              <a16:creationId xmlns:a16="http://schemas.microsoft.com/office/drawing/2014/main" id="{D1828A10-7B89-4A1D-B754-BAD507499920}"/>
            </a:ext>
          </a:extLst>
        </xdr:cNvPr>
        <xdr:cNvSpPr/>
      </xdr:nvSpPr>
      <xdr:spPr>
        <a:xfrm>
          <a:off x="11043722" y="6565820"/>
          <a:ext cx="1316138" cy="2142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1169911</xdr:colOff>
      <xdr:row>13</xdr:row>
      <xdr:rowOff>180216</xdr:rowOff>
    </xdr:from>
    <xdr:to>
      <xdr:col>10</xdr:col>
      <xdr:colOff>2341256</xdr:colOff>
      <xdr:row>14</xdr:row>
      <xdr:rowOff>13491</xdr:rowOff>
    </xdr:to>
    <xdr:sp macro="" textlink="">
      <xdr:nvSpPr>
        <xdr:cNvPr id="211" name="正方形/長方形 210">
          <a:extLst>
            <a:ext uri="{FF2B5EF4-FFF2-40B4-BE49-F238E27FC236}">
              <a16:creationId xmlns:a16="http://schemas.microsoft.com/office/drawing/2014/main" id="{57517B6A-F071-4BD8-9CD7-347B19CC06ED}"/>
            </a:ext>
          </a:extLst>
        </xdr:cNvPr>
        <xdr:cNvSpPr/>
      </xdr:nvSpPr>
      <xdr:spPr>
        <a:xfrm>
          <a:off x="12447511" y="6571491"/>
          <a:ext cx="1171345" cy="2142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1224646</xdr:colOff>
      <xdr:row>17</xdr:row>
      <xdr:rowOff>272142</xdr:rowOff>
    </xdr:from>
    <xdr:to>
      <xdr:col>10</xdr:col>
      <xdr:colOff>1496789</xdr:colOff>
      <xdr:row>17</xdr:row>
      <xdr:rowOff>272142</xdr:rowOff>
    </xdr:to>
    <xdr:cxnSp macro="">
      <xdr:nvCxnSpPr>
        <xdr:cNvPr id="212" name="直線矢印コネクタ 211"/>
        <xdr:cNvCxnSpPr/>
      </xdr:nvCxnSpPr>
      <xdr:spPr>
        <a:xfrm>
          <a:off x="12502246" y="8187417"/>
          <a:ext cx="272143" cy="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46265</xdr:colOff>
      <xdr:row>13</xdr:row>
      <xdr:rowOff>19050</xdr:rowOff>
    </xdr:from>
    <xdr:to>
      <xdr:col>9</xdr:col>
      <xdr:colOff>617766</xdr:colOff>
      <xdr:row>14</xdr:row>
      <xdr:rowOff>263978</xdr:rowOff>
    </xdr:to>
    <xdr:sp macro="" textlink="">
      <xdr:nvSpPr>
        <xdr:cNvPr id="213" name="正方形/長方形 212"/>
        <xdr:cNvSpPr/>
      </xdr:nvSpPr>
      <xdr:spPr>
        <a:xfrm>
          <a:off x="10247540" y="6410325"/>
          <a:ext cx="571501" cy="62592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solidFill>
                <a:srgbClr val="FF0000"/>
              </a:solidFill>
              <a:latin typeface="HG創英角ｺﾞｼｯｸUB" panose="020B0909000000000000" pitchFamily="49" charset="-128"/>
              <a:ea typeface="HG創英角ｺﾞｼｯｸUB" panose="020B0909000000000000" pitchFamily="49" charset="-128"/>
            </a:rPr>
            <a:t>②</a:t>
          </a:r>
        </a:p>
      </xdr:txBody>
    </xdr:sp>
    <xdr:clientData/>
  </xdr:twoCellAnchor>
  <xdr:twoCellAnchor>
    <xdr:from>
      <xdr:col>9</xdr:col>
      <xdr:colOff>503467</xdr:colOff>
      <xdr:row>13</xdr:row>
      <xdr:rowOff>272144</xdr:rowOff>
    </xdr:from>
    <xdr:to>
      <xdr:col>9</xdr:col>
      <xdr:colOff>775610</xdr:colOff>
      <xdr:row>13</xdr:row>
      <xdr:rowOff>272144</xdr:rowOff>
    </xdr:to>
    <xdr:cxnSp macro="">
      <xdr:nvCxnSpPr>
        <xdr:cNvPr id="214" name="直線矢印コネクタ 213"/>
        <xdr:cNvCxnSpPr/>
      </xdr:nvCxnSpPr>
      <xdr:spPr>
        <a:xfrm rot="5400000">
          <a:off x="10840814" y="6527347"/>
          <a:ext cx="0" cy="272143"/>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1420589</xdr:colOff>
      <xdr:row>14</xdr:row>
      <xdr:rowOff>236765</xdr:rowOff>
    </xdr:from>
    <xdr:to>
      <xdr:col>10</xdr:col>
      <xdr:colOff>1992087</xdr:colOff>
      <xdr:row>16</xdr:row>
      <xdr:rowOff>100693</xdr:rowOff>
    </xdr:to>
    <xdr:sp macro="" textlink="">
      <xdr:nvSpPr>
        <xdr:cNvPr id="215" name="正方形/長方形 214"/>
        <xdr:cNvSpPr/>
      </xdr:nvSpPr>
      <xdr:spPr>
        <a:xfrm>
          <a:off x="12698189" y="7009040"/>
          <a:ext cx="571498" cy="62592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solidFill>
                <a:srgbClr val="FF0000"/>
              </a:solidFill>
              <a:latin typeface="HG創英角ｺﾞｼｯｸUB" panose="020B0909000000000000" pitchFamily="49" charset="-128"/>
              <a:ea typeface="HG創英角ｺﾞｼｯｸUB" panose="020B0909000000000000" pitchFamily="49" charset="-128"/>
            </a:rPr>
            <a:t>③</a:t>
          </a:r>
        </a:p>
      </xdr:txBody>
    </xdr:sp>
    <xdr:clientData/>
  </xdr:twoCellAnchor>
  <xdr:twoCellAnchor editAs="oneCell">
    <xdr:from>
      <xdr:col>10</xdr:col>
      <xdr:colOff>1524002</xdr:colOff>
      <xdr:row>14</xdr:row>
      <xdr:rowOff>27214</xdr:rowOff>
    </xdr:from>
    <xdr:to>
      <xdr:col>10</xdr:col>
      <xdr:colOff>1859311</xdr:colOff>
      <xdr:row>15</xdr:row>
      <xdr:rowOff>91261</xdr:rowOff>
    </xdr:to>
    <xdr:pic>
      <xdr:nvPicPr>
        <xdr:cNvPr id="216" name="図 215"/>
        <xdr:cNvPicPr>
          <a:picLocks noChangeAspect="1"/>
        </xdr:cNvPicPr>
      </xdr:nvPicPr>
      <xdr:blipFill>
        <a:blip xmlns:r="http://schemas.openxmlformats.org/officeDocument/2006/relationships" r:embed="rId2"/>
        <a:stretch>
          <a:fillRect/>
        </a:stretch>
      </xdr:blipFill>
      <xdr:spPr>
        <a:xfrm>
          <a:off x="12801602" y="6799489"/>
          <a:ext cx="335309" cy="445047"/>
        </a:xfrm>
        <a:prstGeom prst="rect">
          <a:avLst/>
        </a:prstGeom>
      </xdr:spPr>
    </xdr:pic>
    <xdr:clientData/>
  </xdr:twoCellAnchor>
  <xdr:twoCellAnchor>
    <xdr:from>
      <xdr:col>10</xdr:col>
      <xdr:colOff>1442358</xdr:colOff>
      <xdr:row>17</xdr:row>
      <xdr:rowOff>0</xdr:rowOff>
    </xdr:from>
    <xdr:to>
      <xdr:col>10</xdr:col>
      <xdr:colOff>2013856</xdr:colOff>
      <xdr:row>18</xdr:row>
      <xdr:rowOff>244928</xdr:rowOff>
    </xdr:to>
    <xdr:sp macro="" textlink="">
      <xdr:nvSpPr>
        <xdr:cNvPr id="217" name="正方形/長方形 216"/>
        <xdr:cNvSpPr/>
      </xdr:nvSpPr>
      <xdr:spPr>
        <a:xfrm>
          <a:off x="12719958" y="7915275"/>
          <a:ext cx="571498" cy="62592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solidFill>
                <a:srgbClr val="FF0000"/>
              </a:solidFill>
              <a:latin typeface="HG創英角ｺﾞｼｯｸUB" panose="020B0909000000000000" pitchFamily="49" charset="-128"/>
              <a:ea typeface="HG創英角ｺﾞｼｯｸUB" panose="020B0909000000000000" pitchFamily="49" charset="-128"/>
            </a:rPr>
            <a:t>①</a:t>
          </a:r>
        </a:p>
      </xdr:txBody>
    </xdr:sp>
    <xdr:clientData/>
  </xdr:twoCellAnchor>
  <xdr:twoCellAnchor>
    <xdr:from>
      <xdr:col>4</xdr:col>
      <xdr:colOff>381000</xdr:colOff>
      <xdr:row>9</xdr:row>
      <xdr:rowOff>367392</xdr:rowOff>
    </xdr:from>
    <xdr:to>
      <xdr:col>4</xdr:col>
      <xdr:colOff>952499</xdr:colOff>
      <xdr:row>11</xdr:row>
      <xdr:rowOff>231320</xdr:rowOff>
    </xdr:to>
    <xdr:sp macro="" textlink="">
      <xdr:nvSpPr>
        <xdr:cNvPr id="218" name="正方形/長方形 217"/>
        <xdr:cNvSpPr/>
      </xdr:nvSpPr>
      <xdr:spPr>
        <a:xfrm>
          <a:off x="3590925" y="5234667"/>
          <a:ext cx="571499" cy="62592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solidFill>
                <a:srgbClr val="FF0000"/>
              </a:solidFill>
              <a:latin typeface="HG創英角ｺﾞｼｯｸUB" panose="020B0909000000000000" pitchFamily="49" charset="-128"/>
              <a:ea typeface="HG創英角ｺﾞｼｯｸUB" panose="020B0909000000000000" pitchFamily="49" charset="-128"/>
            </a:rPr>
            <a:t>③</a:t>
          </a:r>
        </a:p>
      </xdr:txBody>
    </xdr:sp>
    <xdr:clientData/>
  </xdr:twoCellAnchor>
  <xdr:twoCellAnchor>
    <xdr:from>
      <xdr:col>4</xdr:col>
      <xdr:colOff>636813</xdr:colOff>
      <xdr:row>11</xdr:row>
      <xdr:rowOff>176892</xdr:rowOff>
    </xdr:from>
    <xdr:to>
      <xdr:col>4</xdr:col>
      <xdr:colOff>639534</xdr:colOff>
      <xdr:row>16</xdr:row>
      <xdr:rowOff>255817</xdr:rowOff>
    </xdr:to>
    <xdr:cxnSp macro="">
      <xdr:nvCxnSpPr>
        <xdr:cNvPr id="219" name="直線矢印コネクタ 218"/>
        <xdr:cNvCxnSpPr/>
      </xdr:nvCxnSpPr>
      <xdr:spPr>
        <a:xfrm flipH="1">
          <a:off x="3846738" y="5806167"/>
          <a:ext cx="2721" cy="1983925"/>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7</xdr:col>
          <xdr:colOff>66675</xdr:colOff>
          <xdr:row>9</xdr:row>
          <xdr:rowOff>38100</xdr:rowOff>
        </xdr:from>
        <xdr:to>
          <xdr:col>7</xdr:col>
          <xdr:colOff>962025</xdr:colOff>
          <xdr:row>9</xdr:row>
          <xdr:rowOff>371475</xdr:rowOff>
        </xdr:to>
        <xdr:sp macro="" textlink="">
          <xdr:nvSpPr>
            <xdr:cNvPr id="24778" name="Group Box 202" hidden="1">
              <a:extLst>
                <a:ext uri="{63B3BB69-23CF-44E3-9099-C40C66FF867C}">
                  <a14:compatExt spid="_x0000_s247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xdr:row>
          <xdr:rowOff>38100</xdr:rowOff>
        </xdr:from>
        <xdr:to>
          <xdr:col>7</xdr:col>
          <xdr:colOff>962025</xdr:colOff>
          <xdr:row>10</xdr:row>
          <xdr:rowOff>371475</xdr:rowOff>
        </xdr:to>
        <xdr:sp macro="" textlink="">
          <xdr:nvSpPr>
            <xdr:cNvPr id="24779" name="Group Box 203" hidden="1">
              <a:extLst>
                <a:ext uri="{63B3BB69-23CF-44E3-9099-C40C66FF867C}">
                  <a14:compatExt spid="_x0000_s247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11</xdr:row>
          <xdr:rowOff>38100</xdr:rowOff>
        </xdr:from>
        <xdr:to>
          <xdr:col>7</xdr:col>
          <xdr:colOff>962025</xdr:colOff>
          <xdr:row>11</xdr:row>
          <xdr:rowOff>371475</xdr:rowOff>
        </xdr:to>
        <xdr:sp macro="" textlink="">
          <xdr:nvSpPr>
            <xdr:cNvPr id="24780" name="Group Box 204" hidden="1">
              <a:extLst>
                <a:ext uri="{63B3BB69-23CF-44E3-9099-C40C66FF867C}">
                  <a14:compatExt spid="_x0000_s247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12</xdr:row>
          <xdr:rowOff>38100</xdr:rowOff>
        </xdr:from>
        <xdr:to>
          <xdr:col>7</xdr:col>
          <xdr:colOff>962025</xdr:colOff>
          <xdr:row>12</xdr:row>
          <xdr:rowOff>371475</xdr:rowOff>
        </xdr:to>
        <xdr:sp macro="" textlink="">
          <xdr:nvSpPr>
            <xdr:cNvPr id="24781" name="Group Box 205" hidden="1">
              <a:extLst>
                <a:ext uri="{63B3BB69-23CF-44E3-9099-C40C66FF867C}">
                  <a14:compatExt spid="_x0000_s247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13</xdr:row>
          <xdr:rowOff>38100</xdr:rowOff>
        </xdr:from>
        <xdr:to>
          <xdr:col>7</xdr:col>
          <xdr:colOff>962025</xdr:colOff>
          <xdr:row>13</xdr:row>
          <xdr:rowOff>371475</xdr:rowOff>
        </xdr:to>
        <xdr:sp macro="" textlink="">
          <xdr:nvSpPr>
            <xdr:cNvPr id="24782" name="Group Box 206" hidden="1">
              <a:extLst>
                <a:ext uri="{63B3BB69-23CF-44E3-9099-C40C66FF867C}">
                  <a14:compatExt spid="_x0000_s247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14</xdr:row>
          <xdr:rowOff>38100</xdr:rowOff>
        </xdr:from>
        <xdr:to>
          <xdr:col>7</xdr:col>
          <xdr:colOff>962025</xdr:colOff>
          <xdr:row>14</xdr:row>
          <xdr:rowOff>371475</xdr:rowOff>
        </xdr:to>
        <xdr:sp macro="" textlink="">
          <xdr:nvSpPr>
            <xdr:cNvPr id="24783" name="Group Box 207" hidden="1">
              <a:extLst>
                <a:ext uri="{63B3BB69-23CF-44E3-9099-C40C66FF867C}">
                  <a14:compatExt spid="_x0000_s247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15</xdr:row>
          <xdr:rowOff>38100</xdr:rowOff>
        </xdr:from>
        <xdr:to>
          <xdr:col>7</xdr:col>
          <xdr:colOff>962025</xdr:colOff>
          <xdr:row>15</xdr:row>
          <xdr:rowOff>371475</xdr:rowOff>
        </xdr:to>
        <xdr:sp macro="" textlink="">
          <xdr:nvSpPr>
            <xdr:cNvPr id="24784" name="Group Box 208" hidden="1">
              <a:extLst>
                <a:ext uri="{63B3BB69-23CF-44E3-9099-C40C66FF867C}">
                  <a14:compatExt spid="_x0000_s247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16</xdr:row>
          <xdr:rowOff>38100</xdr:rowOff>
        </xdr:from>
        <xdr:to>
          <xdr:col>7</xdr:col>
          <xdr:colOff>962025</xdr:colOff>
          <xdr:row>16</xdr:row>
          <xdr:rowOff>371475</xdr:rowOff>
        </xdr:to>
        <xdr:sp macro="" textlink="">
          <xdr:nvSpPr>
            <xdr:cNvPr id="24785" name="Group Box 209" hidden="1">
              <a:extLst>
                <a:ext uri="{63B3BB69-23CF-44E3-9099-C40C66FF867C}">
                  <a14:compatExt spid="_x0000_s247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17</xdr:row>
          <xdr:rowOff>38100</xdr:rowOff>
        </xdr:from>
        <xdr:to>
          <xdr:col>7</xdr:col>
          <xdr:colOff>962025</xdr:colOff>
          <xdr:row>17</xdr:row>
          <xdr:rowOff>371475</xdr:rowOff>
        </xdr:to>
        <xdr:sp macro="" textlink="">
          <xdr:nvSpPr>
            <xdr:cNvPr id="24786" name="Group Box 210" hidden="1">
              <a:extLst>
                <a:ext uri="{63B3BB69-23CF-44E3-9099-C40C66FF867C}">
                  <a14:compatExt spid="_x0000_s247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18</xdr:row>
          <xdr:rowOff>38100</xdr:rowOff>
        </xdr:from>
        <xdr:to>
          <xdr:col>7</xdr:col>
          <xdr:colOff>962025</xdr:colOff>
          <xdr:row>18</xdr:row>
          <xdr:rowOff>371475</xdr:rowOff>
        </xdr:to>
        <xdr:sp macro="" textlink="">
          <xdr:nvSpPr>
            <xdr:cNvPr id="24787" name="Group Box 211" hidden="1">
              <a:extLst>
                <a:ext uri="{63B3BB69-23CF-44E3-9099-C40C66FF867C}">
                  <a14:compatExt spid="_x0000_s247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38100</xdr:rowOff>
        </xdr:from>
        <xdr:to>
          <xdr:col>7</xdr:col>
          <xdr:colOff>962025</xdr:colOff>
          <xdr:row>19</xdr:row>
          <xdr:rowOff>371475</xdr:rowOff>
        </xdr:to>
        <xdr:sp macro="" textlink="">
          <xdr:nvSpPr>
            <xdr:cNvPr id="24788" name="Group Box 212" hidden="1">
              <a:extLst>
                <a:ext uri="{63B3BB69-23CF-44E3-9099-C40C66FF867C}">
                  <a14:compatExt spid="_x0000_s247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20</xdr:row>
          <xdr:rowOff>38100</xdr:rowOff>
        </xdr:from>
        <xdr:to>
          <xdr:col>7</xdr:col>
          <xdr:colOff>962025</xdr:colOff>
          <xdr:row>20</xdr:row>
          <xdr:rowOff>371475</xdr:rowOff>
        </xdr:to>
        <xdr:sp macro="" textlink="">
          <xdr:nvSpPr>
            <xdr:cNvPr id="24789" name="Group Box 213" hidden="1">
              <a:extLst>
                <a:ext uri="{63B3BB69-23CF-44E3-9099-C40C66FF867C}">
                  <a14:compatExt spid="_x0000_s247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21</xdr:row>
          <xdr:rowOff>38100</xdr:rowOff>
        </xdr:from>
        <xdr:to>
          <xdr:col>7</xdr:col>
          <xdr:colOff>962025</xdr:colOff>
          <xdr:row>21</xdr:row>
          <xdr:rowOff>371475</xdr:rowOff>
        </xdr:to>
        <xdr:sp macro="" textlink="">
          <xdr:nvSpPr>
            <xdr:cNvPr id="24790" name="Group Box 214" hidden="1">
              <a:extLst>
                <a:ext uri="{63B3BB69-23CF-44E3-9099-C40C66FF867C}">
                  <a14:compatExt spid="_x0000_s247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22</xdr:row>
          <xdr:rowOff>38100</xdr:rowOff>
        </xdr:from>
        <xdr:to>
          <xdr:col>7</xdr:col>
          <xdr:colOff>962025</xdr:colOff>
          <xdr:row>22</xdr:row>
          <xdr:rowOff>371475</xdr:rowOff>
        </xdr:to>
        <xdr:sp macro="" textlink="">
          <xdr:nvSpPr>
            <xdr:cNvPr id="24791" name="Group Box 215" hidden="1">
              <a:extLst>
                <a:ext uri="{63B3BB69-23CF-44E3-9099-C40C66FF867C}">
                  <a14:compatExt spid="_x0000_s247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23</xdr:row>
          <xdr:rowOff>38100</xdr:rowOff>
        </xdr:from>
        <xdr:to>
          <xdr:col>7</xdr:col>
          <xdr:colOff>962025</xdr:colOff>
          <xdr:row>23</xdr:row>
          <xdr:rowOff>371475</xdr:rowOff>
        </xdr:to>
        <xdr:sp macro="" textlink="">
          <xdr:nvSpPr>
            <xdr:cNvPr id="24792" name="Group Box 216" hidden="1">
              <a:extLst>
                <a:ext uri="{63B3BB69-23CF-44E3-9099-C40C66FF867C}">
                  <a14:compatExt spid="_x0000_s247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24</xdr:row>
          <xdr:rowOff>38100</xdr:rowOff>
        </xdr:from>
        <xdr:to>
          <xdr:col>7</xdr:col>
          <xdr:colOff>962025</xdr:colOff>
          <xdr:row>24</xdr:row>
          <xdr:rowOff>371475</xdr:rowOff>
        </xdr:to>
        <xdr:sp macro="" textlink="">
          <xdr:nvSpPr>
            <xdr:cNvPr id="24793" name="Group Box 217" hidden="1">
              <a:extLst>
                <a:ext uri="{63B3BB69-23CF-44E3-9099-C40C66FF867C}">
                  <a14:compatExt spid="_x0000_s247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25</xdr:row>
          <xdr:rowOff>38100</xdr:rowOff>
        </xdr:from>
        <xdr:to>
          <xdr:col>7</xdr:col>
          <xdr:colOff>962025</xdr:colOff>
          <xdr:row>25</xdr:row>
          <xdr:rowOff>371475</xdr:rowOff>
        </xdr:to>
        <xdr:sp macro="" textlink="">
          <xdr:nvSpPr>
            <xdr:cNvPr id="24794" name="Group Box 218" hidden="1">
              <a:extLst>
                <a:ext uri="{63B3BB69-23CF-44E3-9099-C40C66FF867C}">
                  <a14:compatExt spid="_x0000_s247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26</xdr:row>
          <xdr:rowOff>38100</xdr:rowOff>
        </xdr:from>
        <xdr:to>
          <xdr:col>7</xdr:col>
          <xdr:colOff>962025</xdr:colOff>
          <xdr:row>26</xdr:row>
          <xdr:rowOff>371475</xdr:rowOff>
        </xdr:to>
        <xdr:sp macro="" textlink="">
          <xdr:nvSpPr>
            <xdr:cNvPr id="24795" name="Group Box 219" hidden="1">
              <a:extLst>
                <a:ext uri="{63B3BB69-23CF-44E3-9099-C40C66FF867C}">
                  <a14:compatExt spid="_x0000_s247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27</xdr:row>
          <xdr:rowOff>38100</xdr:rowOff>
        </xdr:from>
        <xdr:to>
          <xdr:col>7</xdr:col>
          <xdr:colOff>962025</xdr:colOff>
          <xdr:row>27</xdr:row>
          <xdr:rowOff>371475</xdr:rowOff>
        </xdr:to>
        <xdr:sp macro="" textlink="">
          <xdr:nvSpPr>
            <xdr:cNvPr id="24796" name="Group Box 220" hidden="1">
              <a:extLst>
                <a:ext uri="{63B3BB69-23CF-44E3-9099-C40C66FF867C}">
                  <a14:compatExt spid="_x0000_s247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28</xdr:row>
          <xdr:rowOff>38100</xdr:rowOff>
        </xdr:from>
        <xdr:to>
          <xdr:col>7</xdr:col>
          <xdr:colOff>962025</xdr:colOff>
          <xdr:row>28</xdr:row>
          <xdr:rowOff>371475</xdr:rowOff>
        </xdr:to>
        <xdr:sp macro="" textlink="">
          <xdr:nvSpPr>
            <xdr:cNvPr id="24797" name="Group Box 221" hidden="1">
              <a:extLst>
                <a:ext uri="{63B3BB69-23CF-44E3-9099-C40C66FF867C}">
                  <a14:compatExt spid="_x0000_s247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29</xdr:row>
          <xdr:rowOff>38100</xdr:rowOff>
        </xdr:from>
        <xdr:to>
          <xdr:col>7</xdr:col>
          <xdr:colOff>962025</xdr:colOff>
          <xdr:row>29</xdr:row>
          <xdr:rowOff>371475</xdr:rowOff>
        </xdr:to>
        <xdr:sp macro="" textlink="">
          <xdr:nvSpPr>
            <xdr:cNvPr id="24798" name="Group Box 222" hidden="1">
              <a:extLst>
                <a:ext uri="{63B3BB69-23CF-44E3-9099-C40C66FF867C}">
                  <a14:compatExt spid="_x0000_s247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30</xdr:row>
          <xdr:rowOff>38100</xdr:rowOff>
        </xdr:from>
        <xdr:to>
          <xdr:col>7</xdr:col>
          <xdr:colOff>962025</xdr:colOff>
          <xdr:row>30</xdr:row>
          <xdr:rowOff>371475</xdr:rowOff>
        </xdr:to>
        <xdr:sp macro="" textlink="">
          <xdr:nvSpPr>
            <xdr:cNvPr id="24799" name="Group Box 223" hidden="1">
              <a:extLst>
                <a:ext uri="{63B3BB69-23CF-44E3-9099-C40C66FF867C}">
                  <a14:compatExt spid="_x0000_s247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31</xdr:row>
          <xdr:rowOff>38100</xdr:rowOff>
        </xdr:from>
        <xdr:to>
          <xdr:col>7</xdr:col>
          <xdr:colOff>962025</xdr:colOff>
          <xdr:row>31</xdr:row>
          <xdr:rowOff>371475</xdr:rowOff>
        </xdr:to>
        <xdr:sp macro="" textlink="">
          <xdr:nvSpPr>
            <xdr:cNvPr id="24800" name="Group Box 224" hidden="1">
              <a:extLst>
                <a:ext uri="{63B3BB69-23CF-44E3-9099-C40C66FF867C}">
                  <a14:compatExt spid="_x0000_s248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32</xdr:row>
          <xdr:rowOff>38100</xdr:rowOff>
        </xdr:from>
        <xdr:to>
          <xdr:col>7</xdr:col>
          <xdr:colOff>962025</xdr:colOff>
          <xdr:row>32</xdr:row>
          <xdr:rowOff>371475</xdr:rowOff>
        </xdr:to>
        <xdr:sp macro="" textlink="">
          <xdr:nvSpPr>
            <xdr:cNvPr id="24801" name="Group Box 225" hidden="1">
              <a:extLst>
                <a:ext uri="{63B3BB69-23CF-44E3-9099-C40C66FF867C}">
                  <a14:compatExt spid="_x0000_s248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33</xdr:row>
          <xdr:rowOff>38100</xdr:rowOff>
        </xdr:from>
        <xdr:to>
          <xdr:col>7</xdr:col>
          <xdr:colOff>962025</xdr:colOff>
          <xdr:row>33</xdr:row>
          <xdr:rowOff>371475</xdr:rowOff>
        </xdr:to>
        <xdr:sp macro="" textlink="">
          <xdr:nvSpPr>
            <xdr:cNvPr id="24802" name="Group Box 226" hidden="1">
              <a:extLst>
                <a:ext uri="{63B3BB69-23CF-44E3-9099-C40C66FF867C}">
                  <a14:compatExt spid="_x0000_s248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34</xdr:row>
          <xdr:rowOff>38100</xdr:rowOff>
        </xdr:from>
        <xdr:to>
          <xdr:col>7</xdr:col>
          <xdr:colOff>962025</xdr:colOff>
          <xdr:row>34</xdr:row>
          <xdr:rowOff>371475</xdr:rowOff>
        </xdr:to>
        <xdr:sp macro="" textlink="">
          <xdr:nvSpPr>
            <xdr:cNvPr id="24803" name="Group Box 227" hidden="1">
              <a:extLst>
                <a:ext uri="{63B3BB69-23CF-44E3-9099-C40C66FF867C}">
                  <a14:compatExt spid="_x0000_s248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35</xdr:row>
          <xdr:rowOff>38100</xdr:rowOff>
        </xdr:from>
        <xdr:to>
          <xdr:col>7</xdr:col>
          <xdr:colOff>962025</xdr:colOff>
          <xdr:row>35</xdr:row>
          <xdr:rowOff>371475</xdr:rowOff>
        </xdr:to>
        <xdr:sp macro="" textlink="">
          <xdr:nvSpPr>
            <xdr:cNvPr id="24804" name="Group Box 228" hidden="1">
              <a:extLst>
                <a:ext uri="{63B3BB69-23CF-44E3-9099-C40C66FF867C}">
                  <a14:compatExt spid="_x0000_s248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36</xdr:row>
          <xdr:rowOff>38100</xdr:rowOff>
        </xdr:from>
        <xdr:to>
          <xdr:col>7</xdr:col>
          <xdr:colOff>962025</xdr:colOff>
          <xdr:row>36</xdr:row>
          <xdr:rowOff>371475</xdr:rowOff>
        </xdr:to>
        <xdr:sp macro="" textlink="">
          <xdr:nvSpPr>
            <xdr:cNvPr id="24805" name="Group Box 229" hidden="1">
              <a:extLst>
                <a:ext uri="{63B3BB69-23CF-44E3-9099-C40C66FF867C}">
                  <a14:compatExt spid="_x0000_s248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37</xdr:row>
          <xdr:rowOff>38100</xdr:rowOff>
        </xdr:from>
        <xdr:to>
          <xdr:col>7</xdr:col>
          <xdr:colOff>962025</xdr:colOff>
          <xdr:row>37</xdr:row>
          <xdr:rowOff>371475</xdr:rowOff>
        </xdr:to>
        <xdr:sp macro="" textlink="">
          <xdr:nvSpPr>
            <xdr:cNvPr id="24806" name="Group Box 230" hidden="1">
              <a:extLst>
                <a:ext uri="{63B3BB69-23CF-44E3-9099-C40C66FF867C}">
                  <a14:compatExt spid="_x0000_s248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38</xdr:row>
          <xdr:rowOff>38100</xdr:rowOff>
        </xdr:from>
        <xdr:to>
          <xdr:col>7</xdr:col>
          <xdr:colOff>962025</xdr:colOff>
          <xdr:row>38</xdr:row>
          <xdr:rowOff>371475</xdr:rowOff>
        </xdr:to>
        <xdr:sp macro="" textlink="">
          <xdr:nvSpPr>
            <xdr:cNvPr id="24807" name="Group Box 231" hidden="1">
              <a:extLst>
                <a:ext uri="{63B3BB69-23CF-44E3-9099-C40C66FF867C}">
                  <a14:compatExt spid="_x0000_s248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39</xdr:row>
          <xdr:rowOff>38100</xdr:rowOff>
        </xdr:from>
        <xdr:to>
          <xdr:col>7</xdr:col>
          <xdr:colOff>962025</xdr:colOff>
          <xdr:row>39</xdr:row>
          <xdr:rowOff>371475</xdr:rowOff>
        </xdr:to>
        <xdr:sp macro="" textlink="">
          <xdr:nvSpPr>
            <xdr:cNvPr id="24808" name="Group Box 232" hidden="1">
              <a:extLst>
                <a:ext uri="{63B3BB69-23CF-44E3-9099-C40C66FF867C}">
                  <a14:compatExt spid="_x0000_s248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40</xdr:row>
          <xdr:rowOff>38100</xdr:rowOff>
        </xdr:from>
        <xdr:to>
          <xdr:col>7</xdr:col>
          <xdr:colOff>962025</xdr:colOff>
          <xdr:row>40</xdr:row>
          <xdr:rowOff>371475</xdr:rowOff>
        </xdr:to>
        <xdr:sp macro="" textlink="">
          <xdr:nvSpPr>
            <xdr:cNvPr id="24809" name="Group Box 233" hidden="1">
              <a:extLst>
                <a:ext uri="{63B3BB69-23CF-44E3-9099-C40C66FF867C}">
                  <a14:compatExt spid="_x0000_s248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41</xdr:row>
          <xdr:rowOff>38100</xdr:rowOff>
        </xdr:from>
        <xdr:to>
          <xdr:col>7</xdr:col>
          <xdr:colOff>962025</xdr:colOff>
          <xdr:row>41</xdr:row>
          <xdr:rowOff>371475</xdr:rowOff>
        </xdr:to>
        <xdr:sp macro="" textlink="">
          <xdr:nvSpPr>
            <xdr:cNvPr id="24810" name="Group Box 234" hidden="1">
              <a:extLst>
                <a:ext uri="{63B3BB69-23CF-44E3-9099-C40C66FF867C}">
                  <a14:compatExt spid="_x0000_s248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42</xdr:row>
          <xdr:rowOff>38100</xdr:rowOff>
        </xdr:from>
        <xdr:to>
          <xdr:col>7</xdr:col>
          <xdr:colOff>962025</xdr:colOff>
          <xdr:row>42</xdr:row>
          <xdr:rowOff>371475</xdr:rowOff>
        </xdr:to>
        <xdr:sp macro="" textlink="">
          <xdr:nvSpPr>
            <xdr:cNvPr id="24811" name="Group Box 235" hidden="1">
              <a:extLst>
                <a:ext uri="{63B3BB69-23CF-44E3-9099-C40C66FF867C}">
                  <a14:compatExt spid="_x0000_s248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43</xdr:row>
          <xdr:rowOff>38100</xdr:rowOff>
        </xdr:from>
        <xdr:to>
          <xdr:col>7</xdr:col>
          <xdr:colOff>962025</xdr:colOff>
          <xdr:row>43</xdr:row>
          <xdr:rowOff>371475</xdr:rowOff>
        </xdr:to>
        <xdr:sp macro="" textlink="">
          <xdr:nvSpPr>
            <xdr:cNvPr id="24812" name="Group Box 236" hidden="1">
              <a:extLst>
                <a:ext uri="{63B3BB69-23CF-44E3-9099-C40C66FF867C}">
                  <a14:compatExt spid="_x0000_s248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44</xdr:row>
          <xdr:rowOff>38100</xdr:rowOff>
        </xdr:from>
        <xdr:to>
          <xdr:col>7</xdr:col>
          <xdr:colOff>962025</xdr:colOff>
          <xdr:row>44</xdr:row>
          <xdr:rowOff>371475</xdr:rowOff>
        </xdr:to>
        <xdr:sp macro="" textlink="">
          <xdr:nvSpPr>
            <xdr:cNvPr id="24813" name="Group Box 237" hidden="1">
              <a:extLst>
                <a:ext uri="{63B3BB69-23CF-44E3-9099-C40C66FF867C}">
                  <a14:compatExt spid="_x0000_s248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45</xdr:row>
          <xdr:rowOff>38100</xdr:rowOff>
        </xdr:from>
        <xdr:to>
          <xdr:col>7</xdr:col>
          <xdr:colOff>962025</xdr:colOff>
          <xdr:row>45</xdr:row>
          <xdr:rowOff>371475</xdr:rowOff>
        </xdr:to>
        <xdr:sp macro="" textlink="">
          <xdr:nvSpPr>
            <xdr:cNvPr id="24814" name="Group Box 238" hidden="1">
              <a:extLst>
                <a:ext uri="{63B3BB69-23CF-44E3-9099-C40C66FF867C}">
                  <a14:compatExt spid="_x0000_s248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46</xdr:row>
          <xdr:rowOff>38100</xdr:rowOff>
        </xdr:from>
        <xdr:to>
          <xdr:col>7</xdr:col>
          <xdr:colOff>962025</xdr:colOff>
          <xdr:row>46</xdr:row>
          <xdr:rowOff>371475</xdr:rowOff>
        </xdr:to>
        <xdr:sp macro="" textlink="">
          <xdr:nvSpPr>
            <xdr:cNvPr id="24815" name="Group Box 239" hidden="1">
              <a:extLst>
                <a:ext uri="{63B3BB69-23CF-44E3-9099-C40C66FF867C}">
                  <a14:compatExt spid="_x0000_s248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47</xdr:row>
          <xdr:rowOff>38100</xdr:rowOff>
        </xdr:from>
        <xdr:to>
          <xdr:col>7</xdr:col>
          <xdr:colOff>962025</xdr:colOff>
          <xdr:row>47</xdr:row>
          <xdr:rowOff>371475</xdr:rowOff>
        </xdr:to>
        <xdr:sp macro="" textlink="">
          <xdr:nvSpPr>
            <xdr:cNvPr id="24816" name="Group Box 240" hidden="1">
              <a:extLst>
                <a:ext uri="{63B3BB69-23CF-44E3-9099-C40C66FF867C}">
                  <a14:compatExt spid="_x0000_s248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48</xdr:row>
          <xdr:rowOff>38100</xdr:rowOff>
        </xdr:from>
        <xdr:to>
          <xdr:col>7</xdr:col>
          <xdr:colOff>962025</xdr:colOff>
          <xdr:row>48</xdr:row>
          <xdr:rowOff>371475</xdr:rowOff>
        </xdr:to>
        <xdr:sp macro="" textlink="">
          <xdr:nvSpPr>
            <xdr:cNvPr id="24817" name="Group Box 241" hidden="1">
              <a:extLst>
                <a:ext uri="{63B3BB69-23CF-44E3-9099-C40C66FF867C}">
                  <a14:compatExt spid="_x0000_s248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49</xdr:row>
          <xdr:rowOff>38100</xdr:rowOff>
        </xdr:from>
        <xdr:to>
          <xdr:col>7</xdr:col>
          <xdr:colOff>962025</xdr:colOff>
          <xdr:row>49</xdr:row>
          <xdr:rowOff>371475</xdr:rowOff>
        </xdr:to>
        <xdr:sp macro="" textlink="">
          <xdr:nvSpPr>
            <xdr:cNvPr id="24818" name="Group Box 242" hidden="1">
              <a:extLst>
                <a:ext uri="{63B3BB69-23CF-44E3-9099-C40C66FF867C}">
                  <a14:compatExt spid="_x0000_s248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50</xdr:row>
          <xdr:rowOff>38100</xdr:rowOff>
        </xdr:from>
        <xdr:to>
          <xdr:col>7</xdr:col>
          <xdr:colOff>962025</xdr:colOff>
          <xdr:row>50</xdr:row>
          <xdr:rowOff>371475</xdr:rowOff>
        </xdr:to>
        <xdr:sp macro="" textlink="">
          <xdr:nvSpPr>
            <xdr:cNvPr id="24819" name="Group Box 243" hidden="1">
              <a:extLst>
                <a:ext uri="{63B3BB69-23CF-44E3-9099-C40C66FF867C}">
                  <a14:compatExt spid="_x0000_s248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51</xdr:row>
          <xdr:rowOff>38100</xdr:rowOff>
        </xdr:from>
        <xdr:to>
          <xdr:col>7</xdr:col>
          <xdr:colOff>962025</xdr:colOff>
          <xdr:row>51</xdr:row>
          <xdr:rowOff>371475</xdr:rowOff>
        </xdr:to>
        <xdr:sp macro="" textlink="">
          <xdr:nvSpPr>
            <xdr:cNvPr id="24820" name="Group Box 244" hidden="1">
              <a:extLst>
                <a:ext uri="{63B3BB69-23CF-44E3-9099-C40C66FF867C}">
                  <a14:compatExt spid="_x0000_s248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52</xdr:row>
          <xdr:rowOff>38100</xdr:rowOff>
        </xdr:from>
        <xdr:to>
          <xdr:col>7</xdr:col>
          <xdr:colOff>962025</xdr:colOff>
          <xdr:row>52</xdr:row>
          <xdr:rowOff>371475</xdr:rowOff>
        </xdr:to>
        <xdr:sp macro="" textlink="">
          <xdr:nvSpPr>
            <xdr:cNvPr id="24821" name="Group Box 245" hidden="1">
              <a:extLst>
                <a:ext uri="{63B3BB69-23CF-44E3-9099-C40C66FF867C}">
                  <a14:compatExt spid="_x0000_s248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53</xdr:row>
          <xdr:rowOff>38100</xdr:rowOff>
        </xdr:from>
        <xdr:to>
          <xdr:col>7</xdr:col>
          <xdr:colOff>962025</xdr:colOff>
          <xdr:row>53</xdr:row>
          <xdr:rowOff>371475</xdr:rowOff>
        </xdr:to>
        <xdr:sp macro="" textlink="">
          <xdr:nvSpPr>
            <xdr:cNvPr id="24822" name="Group Box 246" hidden="1">
              <a:extLst>
                <a:ext uri="{63B3BB69-23CF-44E3-9099-C40C66FF867C}">
                  <a14:compatExt spid="_x0000_s248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8</xdr:row>
          <xdr:rowOff>38100</xdr:rowOff>
        </xdr:from>
        <xdr:to>
          <xdr:col>8</xdr:col>
          <xdr:colOff>0</xdr:colOff>
          <xdr:row>8</xdr:row>
          <xdr:rowOff>371475</xdr:rowOff>
        </xdr:to>
        <xdr:sp macro="" textlink="">
          <xdr:nvSpPr>
            <xdr:cNvPr id="23553" name="Group Box 1" hidden="1">
              <a:extLst>
                <a:ext uri="{63B3BB69-23CF-44E3-9099-C40C66FF867C}">
                  <a14:compatExt spid="_x0000_s235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9</xdr:row>
          <xdr:rowOff>38100</xdr:rowOff>
        </xdr:from>
        <xdr:to>
          <xdr:col>8</xdr:col>
          <xdr:colOff>0</xdr:colOff>
          <xdr:row>9</xdr:row>
          <xdr:rowOff>371475</xdr:rowOff>
        </xdr:to>
        <xdr:sp macro="" textlink="">
          <xdr:nvSpPr>
            <xdr:cNvPr id="23554" name="Group Box 2" hidden="1">
              <a:extLst>
                <a:ext uri="{63B3BB69-23CF-44E3-9099-C40C66FF867C}">
                  <a14:compatExt spid="_x0000_s235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xdr:row>
          <xdr:rowOff>38100</xdr:rowOff>
        </xdr:from>
        <xdr:to>
          <xdr:col>8</xdr:col>
          <xdr:colOff>0</xdr:colOff>
          <xdr:row>10</xdr:row>
          <xdr:rowOff>371475</xdr:rowOff>
        </xdr:to>
        <xdr:sp macro="" textlink="">
          <xdr:nvSpPr>
            <xdr:cNvPr id="23555" name="Group Box 3" hidden="1">
              <a:extLst>
                <a:ext uri="{63B3BB69-23CF-44E3-9099-C40C66FF867C}">
                  <a14:compatExt spid="_x0000_s235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11</xdr:row>
          <xdr:rowOff>38100</xdr:rowOff>
        </xdr:from>
        <xdr:to>
          <xdr:col>8</xdr:col>
          <xdr:colOff>0</xdr:colOff>
          <xdr:row>11</xdr:row>
          <xdr:rowOff>371475</xdr:rowOff>
        </xdr:to>
        <xdr:sp macro="" textlink="">
          <xdr:nvSpPr>
            <xdr:cNvPr id="23556" name="Group Box 4" hidden="1">
              <a:extLst>
                <a:ext uri="{63B3BB69-23CF-44E3-9099-C40C66FF867C}">
                  <a14:compatExt spid="_x0000_s235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12</xdr:row>
          <xdr:rowOff>38100</xdr:rowOff>
        </xdr:from>
        <xdr:to>
          <xdr:col>8</xdr:col>
          <xdr:colOff>0</xdr:colOff>
          <xdr:row>12</xdr:row>
          <xdr:rowOff>371475</xdr:rowOff>
        </xdr:to>
        <xdr:sp macro="" textlink="">
          <xdr:nvSpPr>
            <xdr:cNvPr id="23557" name="Group Box 5" hidden="1">
              <a:extLst>
                <a:ext uri="{63B3BB69-23CF-44E3-9099-C40C66FF867C}">
                  <a14:compatExt spid="_x0000_s235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13</xdr:row>
          <xdr:rowOff>38100</xdr:rowOff>
        </xdr:from>
        <xdr:to>
          <xdr:col>8</xdr:col>
          <xdr:colOff>0</xdr:colOff>
          <xdr:row>13</xdr:row>
          <xdr:rowOff>371475</xdr:rowOff>
        </xdr:to>
        <xdr:sp macro="" textlink="">
          <xdr:nvSpPr>
            <xdr:cNvPr id="23558" name="Group Box 6" hidden="1">
              <a:extLst>
                <a:ext uri="{63B3BB69-23CF-44E3-9099-C40C66FF867C}">
                  <a14:compatExt spid="_x0000_s235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14</xdr:row>
          <xdr:rowOff>38100</xdr:rowOff>
        </xdr:from>
        <xdr:to>
          <xdr:col>8</xdr:col>
          <xdr:colOff>0</xdr:colOff>
          <xdr:row>14</xdr:row>
          <xdr:rowOff>371475</xdr:rowOff>
        </xdr:to>
        <xdr:sp macro="" textlink="">
          <xdr:nvSpPr>
            <xdr:cNvPr id="23559" name="Group Box 7" hidden="1">
              <a:extLst>
                <a:ext uri="{63B3BB69-23CF-44E3-9099-C40C66FF867C}">
                  <a14:compatExt spid="_x0000_s235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15</xdr:row>
          <xdr:rowOff>38100</xdr:rowOff>
        </xdr:from>
        <xdr:to>
          <xdr:col>8</xdr:col>
          <xdr:colOff>0</xdr:colOff>
          <xdr:row>15</xdr:row>
          <xdr:rowOff>371475</xdr:rowOff>
        </xdr:to>
        <xdr:sp macro="" textlink="">
          <xdr:nvSpPr>
            <xdr:cNvPr id="23560" name="Group Box 8" hidden="1">
              <a:extLst>
                <a:ext uri="{63B3BB69-23CF-44E3-9099-C40C66FF867C}">
                  <a14:compatExt spid="_x0000_s235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16</xdr:row>
          <xdr:rowOff>38100</xdr:rowOff>
        </xdr:from>
        <xdr:to>
          <xdr:col>8</xdr:col>
          <xdr:colOff>0</xdr:colOff>
          <xdr:row>16</xdr:row>
          <xdr:rowOff>371475</xdr:rowOff>
        </xdr:to>
        <xdr:sp macro="" textlink="">
          <xdr:nvSpPr>
            <xdr:cNvPr id="23561" name="Group Box 9" hidden="1">
              <a:extLst>
                <a:ext uri="{63B3BB69-23CF-44E3-9099-C40C66FF867C}">
                  <a14:compatExt spid="_x0000_s235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17</xdr:row>
          <xdr:rowOff>38100</xdr:rowOff>
        </xdr:from>
        <xdr:to>
          <xdr:col>8</xdr:col>
          <xdr:colOff>0</xdr:colOff>
          <xdr:row>17</xdr:row>
          <xdr:rowOff>371475</xdr:rowOff>
        </xdr:to>
        <xdr:sp macro="" textlink="">
          <xdr:nvSpPr>
            <xdr:cNvPr id="23562" name="Group Box 10" hidden="1">
              <a:extLst>
                <a:ext uri="{63B3BB69-23CF-44E3-9099-C40C66FF867C}">
                  <a14:compatExt spid="_x0000_s235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18</xdr:row>
          <xdr:rowOff>38100</xdr:rowOff>
        </xdr:from>
        <xdr:to>
          <xdr:col>8</xdr:col>
          <xdr:colOff>0</xdr:colOff>
          <xdr:row>18</xdr:row>
          <xdr:rowOff>371475</xdr:rowOff>
        </xdr:to>
        <xdr:sp macro="" textlink="">
          <xdr:nvSpPr>
            <xdr:cNvPr id="23563" name="Group Box 11" hidden="1">
              <a:extLst>
                <a:ext uri="{63B3BB69-23CF-44E3-9099-C40C66FF867C}">
                  <a14:compatExt spid="_x0000_s235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38100</xdr:rowOff>
        </xdr:from>
        <xdr:to>
          <xdr:col>8</xdr:col>
          <xdr:colOff>0</xdr:colOff>
          <xdr:row>19</xdr:row>
          <xdr:rowOff>371475</xdr:rowOff>
        </xdr:to>
        <xdr:sp macro="" textlink="">
          <xdr:nvSpPr>
            <xdr:cNvPr id="23564" name="Group Box 12" hidden="1">
              <a:extLst>
                <a:ext uri="{63B3BB69-23CF-44E3-9099-C40C66FF867C}">
                  <a14:compatExt spid="_x0000_s235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20</xdr:row>
          <xdr:rowOff>38100</xdr:rowOff>
        </xdr:from>
        <xdr:to>
          <xdr:col>8</xdr:col>
          <xdr:colOff>0</xdr:colOff>
          <xdr:row>20</xdr:row>
          <xdr:rowOff>371475</xdr:rowOff>
        </xdr:to>
        <xdr:sp macro="" textlink="">
          <xdr:nvSpPr>
            <xdr:cNvPr id="23565" name="Group Box 13" hidden="1">
              <a:extLst>
                <a:ext uri="{63B3BB69-23CF-44E3-9099-C40C66FF867C}">
                  <a14:compatExt spid="_x0000_s235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21</xdr:row>
          <xdr:rowOff>38100</xdr:rowOff>
        </xdr:from>
        <xdr:to>
          <xdr:col>8</xdr:col>
          <xdr:colOff>0</xdr:colOff>
          <xdr:row>21</xdr:row>
          <xdr:rowOff>371475</xdr:rowOff>
        </xdr:to>
        <xdr:sp macro="" textlink="">
          <xdr:nvSpPr>
            <xdr:cNvPr id="23566" name="Group Box 14" hidden="1">
              <a:extLst>
                <a:ext uri="{63B3BB69-23CF-44E3-9099-C40C66FF867C}">
                  <a14:compatExt spid="_x0000_s235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22</xdr:row>
          <xdr:rowOff>38100</xdr:rowOff>
        </xdr:from>
        <xdr:to>
          <xdr:col>8</xdr:col>
          <xdr:colOff>0</xdr:colOff>
          <xdr:row>22</xdr:row>
          <xdr:rowOff>371475</xdr:rowOff>
        </xdr:to>
        <xdr:sp macro="" textlink="">
          <xdr:nvSpPr>
            <xdr:cNvPr id="23567" name="Group Box 15" hidden="1">
              <a:extLst>
                <a:ext uri="{63B3BB69-23CF-44E3-9099-C40C66FF867C}">
                  <a14:compatExt spid="_x0000_s235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23</xdr:row>
          <xdr:rowOff>38100</xdr:rowOff>
        </xdr:from>
        <xdr:to>
          <xdr:col>8</xdr:col>
          <xdr:colOff>0</xdr:colOff>
          <xdr:row>23</xdr:row>
          <xdr:rowOff>371475</xdr:rowOff>
        </xdr:to>
        <xdr:sp macro="" textlink="">
          <xdr:nvSpPr>
            <xdr:cNvPr id="23568" name="Group Box 16" hidden="1">
              <a:extLst>
                <a:ext uri="{63B3BB69-23CF-44E3-9099-C40C66FF867C}">
                  <a14:compatExt spid="_x0000_s235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24</xdr:row>
          <xdr:rowOff>38100</xdr:rowOff>
        </xdr:from>
        <xdr:to>
          <xdr:col>8</xdr:col>
          <xdr:colOff>0</xdr:colOff>
          <xdr:row>24</xdr:row>
          <xdr:rowOff>371475</xdr:rowOff>
        </xdr:to>
        <xdr:sp macro="" textlink="">
          <xdr:nvSpPr>
            <xdr:cNvPr id="23569" name="Group Box 17" hidden="1">
              <a:extLst>
                <a:ext uri="{63B3BB69-23CF-44E3-9099-C40C66FF867C}">
                  <a14:compatExt spid="_x0000_s235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25</xdr:row>
          <xdr:rowOff>38100</xdr:rowOff>
        </xdr:from>
        <xdr:to>
          <xdr:col>8</xdr:col>
          <xdr:colOff>0</xdr:colOff>
          <xdr:row>25</xdr:row>
          <xdr:rowOff>371475</xdr:rowOff>
        </xdr:to>
        <xdr:sp macro="" textlink="">
          <xdr:nvSpPr>
            <xdr:cNvPr id="23570" name="Group Box 18" hidden="1">
              <a:extLst>
                <a:ext uri="{63B3BB69-23CF-44E3-9099-C40C66FF867C}">
                  <a14:compatExt spid="_x0000_s235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26</xdr:row>
          <xdr:rowOff>38100</xdr:rowOff>
        </xdr:from>
        <xdr:to>
          <xdr:col>8</xdr:col>
          <xdr:colOff>0</xdr:colOff>
          <xdr:row>26</xdr:row>
          <xdr:rowOff>371475</xdr:rowOff>
        </xdr:to>
        <xdr:sp macro="" textlink="">
          <xdr:nvSpPr>
            <xdr:cNvPr id="23571" name="Group Box 19" hidden="1">
              <a:extLst>
                <a:ext uri="{63B3BB69-23CF-44E3-9099-C40C66FF867C}">
                  <a14:compatExt spid="_x0000_s235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27</xdr:row>
          <xdr:rowOff>38100</xdr:rowOff>
        </xdr:from>
        <xdr:to>
          <xdr:col>8</xdr:col>
          <xdr:colOff>0</xdr:colOff>
          <xdr:row>27</xdr:row>
          <xdr:rowOff>371475</xdr:rowOff>
        </xdr:to>
        <xdr:sp macro="" textlink="">
          <xdr:nvSpPr>
            <xdr:cNvPr id="23572" name="Group Box 20" hidden="1">
              <a:extLst>
                <a:ext uri="{63B3BB69-23CF-44E3-9099-C40C66FF867C}">
                  <a14:compatExt spid="_x0000_s235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28</xdr:row>
          <xdr:rowOff>38100</xdr:rowOff>
        </xdr:from>
        <xdr:to>
          <xdr:col>7</xdr:col>
          <xdr:colOff>962025</xdr:colOff>
          <xdr:row>28</xdr:row>
          <xdr:rowOff>371475</xdr:rowOff>
        </xdr:to>
        <xdr:sp macro="" textlink="">
          <xdr:nvSpPr>
            <xdr:cNvPr id="23573" name="Group Box 21" hidden="1">
              <a:extLst>
                <a:ext uri="{63B3BB69-23CF-44E3-9099-C40C66FF867C}">
                  <a14:compatExt spid="_x0000_s235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29</xdr:row>
          <xdr:rowOff>38100</xdr:rowOff>
        </xdr:from>
        <xdr:to>
          <xdr:col>7</xdr:col>
          <xdr:colOff>962025</xdr:colOff>
          <xdr:row>29</xdr:row>
          <xdr:rowOff>371475</xdr:rowOff>
        </xdr:to>
        <xdr:sp macro="" textlink="">
          <xdr:nvSpPr>
            <xdr:cNvPr id="23574" name="Group Box 22" hidden="1">
              <a:extLst>
                <a:ext uri="{63B3BB69-23CF-44E3-9099-C40C66FF867C}">
                  <a14:compatExt spid="_x0000_s235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30</xdr:row>
          <xdr:rowOff>38100</xdr:rowOff>
        </xdr:from>
        <xdr:to>
          <xdr:col>7</xdr:col>
          <xdr:colOff>962025</xdr:colOff>
          <xdr:row>30</xdr:row>
          <xdr:rowOff>371475</xdr:rowOff>
        </xdr:to>
        <xdr:sp macro="" textlink="">
          <xdr:nvSpPr>
            <xdr:cNvPr id="23575" name="Group Box 23" hidden="1">
              <a:extLst>
                <a:ext uri="{63B3BB69-23CF-44E3-9099-C40C66FF867C}">
                  <a14:compatExt spid="_x0000_s235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31</xdr:row>
          <xdr:rowOff>38100</xdr:rowOff>
        </xdr:from>
        <xdr:to>
          <xdr:col>7</xdr:col>
          <xdr:colOff>962025</xdr:colOff>
          <xdr:row>31</xdr:row>
          <xdr:rowOff>371475</xdr:rowOff>
        </xdr:to>
        <xdr:sp macro="" textlink="">
          <xdr:nvSpPr>
            <xdr:cNvPr id="23576" name="Group Box 24" hidden="1">
              <a:extLst>
                <a:ext uri="{63B3BB69-23CF-44E3-9099-C40C66FF867C}">
                  <a14:compatExt spid="_x0000_s235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32</xdr:row>
          <xdr:rowOff>38100</xdr:rowOff>
        </xdr:from>
        <xdr:to>
          <xdr:col>7</xdr:col>
          <xdr:colOff>962025</xdr:colOff>
          <xdr:row>32</xdr:row>
          <xdr:rowOff>371475</xdr:rowOff>
        </xdr:to>
        <xdr:sp macro="" textlink="">
          <xdr:nvSpPr>
            <xdr:cNvPr id="23577" name="Group Box 25" hidden="1">
              <a:extLst>
                <a:ext uri="{63B3BB69-23CF-44E3-9099-C40C66FF867C}">
                  <a14:compatExt spid="_x0000_s235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33</xdr:row>
          <xdr:rowOff>38100</xdr:rowOff>
        </xdr:from>
        <xdr:to>
          <xdr:col>7</xdr:col>
          <xdr:colOff>962025</xdr:colOff>
          <xdr:row>33</xdr:row>
          <xdr:rowOff>371475</xdr:rowOff>
        </xdr:to>
        <xdr:sp macro="" textlink="">
          <xdr:nvSpPr>
            <xdr:cNvPr id="23578" name="Group Box 26" hidden="1">
              <a:extLst>
                <a:ext uri="{63B3BB69-23CF-44E3-9099-C40C66FF867C}">
                  <a14:compatExt spid="_x0000_s235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34</xdr:row>
          <xdr:rowOff>38100</xdr:rowOff>
        </xdr:from>
        <xdr:to>
          <xdr:col>7</xdr:col>
          <xdr:colOff>962025</xdr:colOff>
          <xdr:row>34</xdr:row>
          <xdr:rowOff>371475</xdr:rowOff>
        </xdr:to>
        <xdr:sp macro="" textlink="">
          <xdr:nvSpPr>
            <xdr:cNvPr id="23579" name="Group Box 27" hidden="1">
              <a:extLst>
                <a:ext uri="{63B3BB69-23CF-44E3-9099-C40C66FF867C}">
                  <a14:compatExt spid="_x0000_s235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35</xdr:row>
          <xdr:rowOff>38100</xdr:rowOff>
        </xdr:from>
        <xdr:to>
          <xdr:col>7</xdr:col>
          <xdr:colOff>962025</xdr:colOff>
          <xdr:row>35</xdr:row>
          <xdr:rowOff>371475</xdr:rowOff>
        </xdr:to>
        <xdr:sp macro="" textlink="">
          <xdr:nvSpPr>
            <xdr:cNvPr id="23580" name="Group Box 28" hidden="1">
              <a:extLst>
                <a:ext uri="{63B3BB69-23CF-44E3-9099-C40C66FF867C}">
                  <a14:compatExt spid="_x0000_s235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36</xdr:row>
          <xdr:rowOff>38100</xdr:rowOff>
        </xdr:from>
        <xdr:to>
          <xdr:col>7</xdr:col>
          <xdr:colOff>962025</xdr:colOff>
          <xdr:row>36</xdr:row>
          <xdr:rowOff>371475</xdr:rowOff>
        </xdr:to>
        <xdr:sp macro="" textlink="">
          <xdr:nvSpPr>
            <xdr:cNvPr id="23581" name="Group Box 29" hidden="1">
              <a:extLst>
                <a:ext uri="{63B3BB69-23CF-44E3-9099-C40C66FF867C}">
                  <a14:compatExt spid="_x0000_s235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37</xdr:row>
          <xdr:rowOff>38100</xdr:rowOff>
        </xdr:from>
        <xdr:to>
          <xdr:col>7</xdr:col>
          <xdr:colOff>962025</xdr:colOff>
          <xdr:row>37</xdr:row>
          <xdr:rowOff>371475</xdr:rowOff>
        </xdr:to>
        <xdr:sp macro="" textlink="">
          <xdr:nvSpPr>
            <xdr:cNvPr id="23582" name="Group Box 30" hidden="1">
              <a:extLst>
                <a:ext uri="{63B3BB69-23CF-44E3-9099-C40C66FF867C}">
                  <a14:compatExt spid="_x0000_s235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38</xdr:row>
          <xdr:rowOff>38100</xdr:rowOff>
        </xdr:from>
        <xdr:to>
          <xdr:col>7</xdr:col>
          <xdr:colOff>962025</xdr:colOff>
          <xdr:row>38</xdr:row>
          <xdr:rowOff>371475</xdr:rowOff>
        </xdr:to>
        <xdr:sp macro="" textlink="">
          <xdr:nvSpPr>
            <xdr:cNvPr id="23583" name="Group Box 31" hidden="1">
              <a:extLst>
                <a:ext uri="{63B3BB69-23CF-44E3-9099-C40C66FF867C}">
                  <a14:compatExt spid="_x0000_s235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39</xdr:row>
          <xdr:rowOff>38100</xdr:rowOff>
        </xdr:from>
        <xdr:to>
          <xdr:col>7</xdr:col>
          <xdr:colOff>962025</xdr:colOff>
          <xdr:row>39</xdr:row>
          <xdr:rowOff>371475</xdr:rowOff>
        </xdr:to>
        <xdr:sp macro="" textlink="">
          <xdr:nvSpPr>
            <xdr:cNvPr id="23584" name="Group Box 32" hidden="1">
              <a:extLst>
                <a:ext uri="{63B3BB69-23CF-44E3-9099-C40C66FF867C}">
                  <a14:compatExt spid="_x0000_s235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40</xdr:row>
          <xdr:rowOff>38100</xdr:rowOff>
        </xdr:from>
        <xdr:to>
          <xdr:col>7</xdr:col>
          <xdr:colOff>962025</xdr:colOff>
          <xdr:row>40</xdr:row>
          <xdr:rowOff>371475</xdr:rowOff>
        </xdr:to>
        <xdr:sp macro="" textlink="">
          <xdr:nvSpPr>
            <xdr:cNvPr id="23585" name="Group Box 33" hidden="1">
              <a:extLst>
                <a:ext uri="{63B3BB69-23CF-44E3-9099-C40C66FF867C}">
                  <a14:compatExt spid="_x0000_s235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41</xdr:row>
          <xdr:rowOff>38100</xdr:rowOff>
        </xdr:from>
        <xdr:to>
          <xdr:col>7</xdr:col>
          <xdr:colOff>962025</xdr:colOff>
          <xdr:row>41</xdr:row>
          <xdr:rowOff>371475</xdr:rowOff>
        </xdr:to>
        <xdr:sp macro="" textlink="">
          <xdr:nvSpPr>
            <xdr:cNvPr id="23586" name="Group Box 34" hidden="1">
              <a:extLst>
                <a:ext uri="{63B3BB69-23CF-44E3-9099-C40C66FF867C}">
                  <a14:compatExt spid="_x0000_s235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42</xdr:row>
          <xdr:rowOff>38100</xdr:rowOff>
        </xdr:from>
        <xdr:to>
          <xdr:col>7</xdr:col>
          <xdr:colOff>962025</xdr:colOff>
          <xdr:row>42</xdr:row>
          <xdr:rowOff>371475</xdr:rowOff>
        </xdr:to>
        <xdr:sp macro="" textlink="">
          <xdr:nvSpPr>
            <xdr:cNvPr id="23587" name="Group Box 35" hidden="1">
              <a:extLst>
                <a:ext uri="{63B3BB69-23CF-44E3-9099-C40C66FF867C}">
                  <a14:compatExt spid="_x0000_s235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43</xdr:row>
          <xdr:rowOff>38100</xdr:rowOff>
        </xdr:from>
        <xdr:to>
          <xdr:col>7</xdr:col>
          <xdr:colOff>962025</xdr:colOff>
          <xdr:row>43</xdr:row>
          <xdr:rowOff>371475</xdr:rowOff>
        </xdr:to>
        <xdr:sp macro="" textlink="">
          <xdr:nvSpPr>
            <xdr:cNvPr id="23588" name="Group Box 36" hidden="1">
              <a:extLst>
                <a:ext uri="{63B3BB69-23CF-44E3-9099-C40C66FF867C}">
                  <a14:compatExt spid="_x0000_s235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44</xdr:row>
          <xdr:rowOff>38100</xdr:rowOff>
        </xdr:from>
        <xdr:to>
          <xdr:col>7</xdr:col>
          <xdr:colOff>962025</xdr:colOff>
          <xdr:row>44</xdr:row>
          <xdr:rowOff>371475</xdr:rowOff>
        </xdr:to>
        <xdr:sp macro="" textlink="">
          <xdr:nvSpPr>
            <xdr:cNvPr id="23589" name="Group Box 37" hidden="1">
              <a:extLst>
                <a:ext uri="{63B3BB69-23CF-44E3-9099-C40C66FF867C}">
                  <a14:compatExt spid="_x0000_s235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45</xdr:row>
          <xdr:rowOff>38100</xdr:rowOff>
        </xdr:from>
        <xdr:to>
          <xdr:col>7</xdr:col>
          <xdr:colOff>962025</xdr:colOff>
          <xdr:row>45</xdr:row>
          <xdr:rowOff>371475</xdr:rowOff>
        </xdr:to>
        <xdr:sp macro="" textlink="">
          <xdr:nvSpPr>
            <xdr:cNvPr id="23590" name="Group Box 38" hidden="1">
              <a:extLst>
                <a:ext uri="{63B3BB69-23CF-44E3-9099-C40C66FF867C}">
                  <a14:compatExt spid="_x0000_s235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46</xdr:row>
          <xdr:rowOff>38100</xdr:rowOff>
        </xdr:from>
        <xdr:to>
          <xdr:col>7</xdr:col>
          <xdr:colOff>962025</xdr:colOff>
          <xdr:row>46</xdr:row>
          <xdr:rowOff>371475</xdr:rowOff>
        </xdr:to>
        <xdr:sp macro="" textlink="">
          <xdr:nvSpPr>
            <xdr:cNvPr id="23591" name="Group Box 39" hidden="1">
              <a:extLst>
                <a:ext uri="{63B3BB69-23CF-44E3-9099-C40C66FF867C}">
                  <a14:compatExt spid="_x0000_s235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47</xdr:row>
          <xdr:rowOff>38100</xdr:rowOff>
        </xdr:from>
        <xdr:to>
          <xdr:col>7</xdr:col>
          <xdr:colOff>962025</xdr:colOff>
          <xdr:row>47</xdr:row>
          <xdr:rowOff>371475</xdr:rowOff>
        </xdr:to>
        <xdr:sp macro="" textlink="">
          <xdr:nvSpPr>
            <xdr:cNvPr id="23592" name="Group Box 40" hidden="1">
              <a:extLst>
                <a:ext uri="{63B3BB69-23CF-44E3-9099-C40C66FF867C}">
                  <a14:compatExt spid="_x0000_s235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48</xdr:row>
          <xdr:rowOff>38100</xdr:rowOff>
        </xdr:from>
        <xdr:to>
          <xdr:col>7</xdr:col>
          <xdr:colOff>962025</xdr:colOff>
          <xdr:row>48</xdr:row>
          <xdr:rowOff>371475</xdr:rowOff>
        </xdr:to>
        <xdr:sp macro="" textlink="">
          <xdr:nvSpPr>
            <xdr:cNvPr id="23593" name="Group Box 41" hidden="1">
              <a:extLst>
                <a:ext uri="{63B3BB69-23CF-44E3-9099-C40C66FF867C}">
                  <a14:compatExt spid="_x0000_s235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49</xdr:row>
          <xdr:rowOff>38100</xdr:rowOff>
        </xdr:from>
        <xdr:to>
          <xdr:col>7</xdr:col>
          <xdr:colOff>962025</xdr:colOff>
          <xdr:row>49</xdr:row>
          <xdr:rowOff>371475</xdr:rowOff>
        </xdr:to>
        <xdr:sp macro="" textlink="">
          <xdr:nvSpPr>
            <xdr:cNvPr id="23594" name="Group Box 42" hidden="1">
              <a:extLst>
                <a:ext uri="{63B3BB69-23CF-44E3-9099-C40C66FF867C}">
                  <a14:compatExt spid="_x0000_s235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50</xdr:row>
          <xdr:rowOff>38100</xdr:rowOff>
        </xdr:from>
        <xdr:to>
          <xdr:col>7</xdr:col>
          <xdr:colOff>962025</xdr:colOff>
          <xdr:row>50</xdr:row>
          <xdr:rowOff>371475</xdr:rowOff>
        </xdr:to>
        <xdr:sp macro="" textlink="">
          <xdr:nvSpPr>
            <xdr:cNvPr id="23595" name="Group Box 43" hidden="1">
              <a:extLst>
                <a:ext uri="{63B3BB69-23CF-44E3-9099-C40C66FF867C}">
                  <a14:compatExt spid="_x0000_s235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51</xdr:row>
          <xdr:rowOff>38100</xdr:rowOff>
        </xdr:from>
        <xdr:to>
          <xdr:col>7</xdr:col>
          <xdr:colOff>962025</xdr:colOff>
          <xdr:row>51</xdr:row>
          <xdr:rowOff>371475</xdr:rowOff>
        </xdr:to>
        <xdr:sp macro="" textlink="">
          <xdr:nvSpPr>
            <xdr:cNvPr id="23596" name="Group Box 44" hidden="1">
              <a:extLst>
                <a:ext uri="{63B3BB69-23CF-44E3-9099-C40C66FF867C}">
                  <a14:compatExt spid="_x0000_s235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52</xdr:row>
          <xdr:rowOff>38100</xdr:rowOff>
        </xdr:from>
        <xdr:to>
          <xdr:col>7</xdr:col>
          <xdr:colOff>962025</xdr:colOff>
          <xdr:row>52</xdr:row>
          <xdr:rowOff>371475</xdr:rowOff>
        </xdr:to>
        <xdr:sp macro="" textlink="">
          <xdr:nvSpPr>
            <xdr:cNvPr id="23597" name="Group Box 45" hidden="1">
              <a:extLst>
                <a:ext uri="{63B3BB69-23CF-44E3-9099-C40C66FF867C}">
                  <a14:compatExt spid="_x0000_s235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53</xdr:row>
          <xdr:rowOff>38100</xdr:rowOff>
        </xdr:from>
        <xdr:to>
          <xdr:col>7</xdr:col>
          <xdr:colOff>962025</xdr:colOff>
          <xdr:row>53</xdr:row>
          <xdr:rowOff>371475</xdr:rowOff>
        </xdr:to>
        <xdr:sp macro="" textlink="">
          <xdr:nvSpPr>
            <xdr:cNvPr id="23598" name="Group Box 46" hidden="1">
              <a:extLst>
                <a:ext uri="{63B3BB69-23CF-44E3-9099-C40C66FF867C}">
                  <a14:compatExt spid="_x0000_s235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38100</xdr:rowOff>
        </xdr:from>
        <xdr:to>
          <xdr:col>7</xdr:col>
          <xdr:colOff>962025</xdr:colOff>
          <xdr:row>54</xdr:row>
          <xdr:rowOff>371475</xdr:rowOff>
        </xdr:to>
        <xdr:sp macro="" textlink="">
          <xdr:nvSpPr>
            <xdr:cNvPr id="23599" name="Group Box 47" hidden="1">
              <a:extLst>
                <a:ext uri="{63B3BB69-23CF-44E3-9099-C40C66FF867C}">
                  <a14:compatExt spid="_x0000_s235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55</xdr:row>
          <xdr:rowOff>38100</xdr:rowOff>
        </xdr:from>
        <xdr:to>
          <xdr:col>7</xdr:col>
          <xdr:colOff>962025</xdr:colOff>
          <xdr:row>55</xdr:row>
          <xdr:rowOff>371475</xdr:rowOff>
        </xdr:to>
        <xdr:sp macro="" textlink="">
          <xdr:nvSpPr>
            <xdr:cNvPr id="23600" name="Group Box 48" hidden="1">
              <a:extLst>
                <a:ext uri="{63B3BB69-23CF-44E3-9099-C40C66FF867C}">
                  <a14:compatExt spid="_x0000_s236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56</xdr:row>
          <xdr:rowOff>38100</xdr:rowOff>
        </xdr:from>
        <xdr:to>
          <xdr:col>7</xdr:col>
          <xdr:colOff>962025</xdr:colOff>
          <xdr:row>56</xdr:row>
          <xdr:rowOff>371475</xdr:rowOff>
        </xdr:to>
        <xdr:sp macro="" textlink="">
          <xdr:nvSpPr>
            <xdr:cNvPr id="23601" name="Group Box 49" hidden="1">
              <a:extLst>
                <a:ext uri="{63B3BB69-23CF-44E3-9099-C40C66FF867C}">
                  <a14:compatExt spid="_x0000_s236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57</xdr:row>
          <xdr:rowOff>38100</xdr:rowOff>
        </xdr:from>
        <xdr:to>
          <xdr:col>7</xdr:col>
          <xdr:colOff>962025</xdr:colOff>
          <xdr:row>57</xdr:row>
          <xdr:rowOff>371475</xdr:rowOff>
        </xdr:to>
        <xdr:sp macro="" textlink="">
          <xdr:nvSpPr>
            <xdr:cNvPr id="23602" name="Group Box 50" hidden="1">
              <a:extLst>
                <a:ext uri="{63B3BB69-23CF-44E3-9099-C40C66FF867C}">
                  <a14:compatExt spid="_x0000_s236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03" name="Group Box 51" hidden="1">
              <a:extLst>
                <a:ext uri="{63B3BB69-23CF-44E3-9099-C40C66FF867C}">
                  <a14:compatExt spid="_x0000_s236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04" name="Group Box 52" hidden="1">
              <a:extLst>
                <a:ext uri="{63B3BB69-23CF-44E3-9099-C40C66FF867C}">
                  <a14:compatExt spid="_x0000_s236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05" name="Group Box 53" hidden="1">
              <a:extLst>
                <a:ext uri="{63B3BB69-23CF-44E3-9099-C40C66FF867C}">
                  <a14:compatExt spid="_x0000_s236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06" name="Group Box 54" hidden="1">
              <a:extLst>
                <a:ext uri="{63B3BB69-23CF-44E3-9099-C40C66FF867C}">
                  <a14:compatExt spid="_x0000_s236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07" name="Group Box 55" hidden="1">
              <a:extLst>
                <a:ext uri="{63B3BB69-23CF-44E3-9099-C40C66FF867C}">
                  <a14:compatExt spid="_x0000_s236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08" name="Group Box 56" hidden="1">
              <a:extLst>
                <a:ext uri="{63B3BB69-23CF-44E3-9099-C40C66FF867C}">
                  <a14:compatExt spid="_x0000_s236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09" name="Group Box 57" hidden="1">
              <a:extLst>
                <a:ext uri="{63B3BB69-23CF-44E3-9099-C40C66FF867C}">
                  <a14:compatExt spid="_x0000_s236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10" name="Group Box 58" hidden="1">
              <a:extLst>
                <a:ext uri="{63B3BB69-23CF-44E3-9099-C40C66FF867C}">
                  <a14:compatExt spid="_x0000_s236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11" name="Group Box 59" hidden="1">
              <a:extLst>
                <a:ext uri="{63B3BB69-23CF-44E3-9099-C40C66FF867C}">
                  <a14:compatExt spid="_x0000_s236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12" name="Group Box 60" hidden="1">
              <a:extLst>
                <a:ext uri="{63B3BB69-23CF-44E3-9099-C40C66FF867C}">
                  <a14:compatExt spid="_x0000_s236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13" name="Group Box 61" hidden="1">
              <a:extLst>
                <a:ext uri="{63B3BB69-23CF-44E3-9099-C40C66FF867C}">
                  <a14:compatExt spid="_x0000_s236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14" name="Group Box 62" hidden="1">
              <a:extLst>
                <a:ext uri="{63B3BB69-23CF-44E3-9099-C40C66FF867C}">
                  <a14:compatExt spid="_x0000_s236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15" name="Group Box 63" hidden="1">
              <a:extLst>
                <a:ext uri="{63B3BB69-23CF-44E3-9099-C40C66FF867C}">
                  <a14:compatExt spid="_x0000_s236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16" name="Group Box 64" hidden="1">
              <a:extLst>
                <a:ext uri="{63B3BB69-23CF-44E3-9099-C40C66FF867C}">
                  <a14:compatExt spid="_x0000_s236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17" name="Group Box 65" hidden="1">
              <a:extLst>
                <a:ext uri="{63B3BB69-23CF-44E3-9099-C40C66FF867C}">
                  <a14:compatExt spid="_x0000_s236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18" name="Group Box 66" hidden="1">
              <a:extLst>
                <a:ext uri="{63B3BB69-23CF-44E3-9099-C40C66FF867C}">
                  <a14:compatExt spid="_x0000_s236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19" name="Group Box 67" hidden="1">
              <a:extLst>
                <a:ext uri="{63B3BB69-23CF-44E3-9099-C40C66FF867C}">
                  <a14:compatExt spid="_x0000_s236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20" name="Group Box 68" hidden="1">
              <a:extLst>
                <a:ext uri="{63B3BB69-23CF-44E3-9099-C40C66FF867C}">
                  <a14:compatExt spid="_x0000_s236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21" name="Group Box 69" hidden="1">
              <a:extLst>
                <a:ext uri="{63B3BB69-23CF-44E3-9099-C40C66FF867C}">
                  <a14:compatExt spid="_x0000_s236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22" name="Group Box 70" hidden="1">
              <a:extLst>
                <a:ext uri="{63B3BB69-23CF-44E3-9099-C40C66FF867C}">
                  <a14:compatExt spid="_x0000_s236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23" name="Group Box 71" hidden="1">
              <a:extLst>
                <a:ext uri="{63B3BB69-23CF-44E3-9099-C40C66FF867C}">
                  <a14:compatExt spid="_x0000_s236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24" name="Group Box 72" hidden="1">
              <a:extLst>
                <a:ext uri="{63B3BB69-23CF-44E3-9099-C40C66FF867C}">
                  <a14:compatExt spid="_x0000_s236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25" name="Group Box 73" hidden="1">
              <a:extLst>
                <a:ext uri="{63B3BB69-23CF-44E3-9099-C40C66FF867C}">
                  <a14:compatExt spid="_x0000_s236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26" name="Group Box 74" hidden="1">
              <a:extLst>
                <a:ext uri="{63B3BB69-23CF-44E3-9099-C40C66FF867C}">
                  <a14:compatExt spid="_x0000_s236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27" name="Group Box 75" hidden="1">
              <a:extLst>
                <a:ext uri="{63B3BB69-23CF-44E3-9099-C40C66FF867C}">
                  <a14:compatExt spid="_x0000_s236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28" name="Group Box 76" hidden="1">
              <a:extLst>
                <a:ext uri="{63B3BB69-23CF-44E3-9099-C40C66FF867C}">
                  <a14:compatExt spid="_x0000_s236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29" name="Group Box 77" hidden="1">
              <a:extLst>
                <a:ext uri="{63B3BB69-23CF-44E3-9099-C40C66FF867C}">
                  <a14:compatExt spid="_x0000_s236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30" name="Group Box 78" hidden="1">
              <a:extLst>
                <a:ext uri="{63B3BB69-23CF-44E3-9099-C40C66FF867C}">
                  <a14:compatExt spid="_x0000_s236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31" name="Group Box 79" hidden="1">
              <a:extLst>
                <a:ext uri="{63B3BB69-23CF-44E3-9099-C40C66FF867C}">
                  <a14:compatExt spid="_x0000_s236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32" name="Group Box 80" hidden="1">
              <a:extLst>
                <a:ext uri="{63B3BB69-23CF-44E3-9099-C40C66FF867C}">
                  <a14:compatExt spid="_x0000_s236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33" name="Group Box 81" hidden="1">
              <a:extLst>
                <a:ext uri="{63B3BB69-23CF-44E3-9099-C40C66FF867C}">
                  <a14:compatExt spid="_x0000_s236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34" name="Group Box 82" hidden="1">
              <a:extLst>
                <a:ext uri="{63B3BB69-23CF-44E3-9099-C40C66FF867C}">
                  <a14:compatExt spid="_x0000_s236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35" name="Group Box 83" hidden="1">
              <a:extLst>
                <a:ext uri="{63B3BB69-23CF-44E3-9099-C40C66FF867C}">
                  <a14:compatExt spid="_x0000_s236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36" name="Group Box 84" hidden="1">
              <a:extLst>
                <a:ext uri="{63B3BB69-23CF-44E3-9099-C40C66FF867C}">
                  <a14:compatExt spid="_x0000_s236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37" name="Group Box 85" hidden="1">
              <a:extLst>
                <a:ext uri="{63B3BB69-23CF-44E3-9099-C40C66FF867C}">
                  <a14:compatExt spid="_x0000_s236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38" name="Group Box 86" hidden="1">
              <a:extLst>
                <a:ext uri="{63B3BB69-23CF-44E3-9099-C40C66FF867C}">
                  <a14:compatExt spid="_x0000_s236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39" name="Group Box 87" hidden="1">
              <a:extLst>
                <a:ext uri="{63B3BB69-23CF-44E3-9099-C40C66FF867C}">
                  <a14:compatExt spid="_x0000_s236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40" name="Group Box 88" hidden="1">
              <a:extLst>
                <a:ext uri="{63B3BB69-23CF-44E3-9099-C40C66FF867C}">
                  <a14:compatExt spid="_x0000_s236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41" name="Group Box 89" hidden="1">
              <a:extLst>
                <a:ext uri="{63B3BB69-23CF-44E3-9099-C40C66FF867C}">
                  <a14:compatExt spid="_x0000_s236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42" name="Group Box 90" hidden="1">
              <a:extLst>
                <a:ext uri="{63B3BB69-23CF-44E3-9099-C40C66FF867C}">
                  <a14:compatExt spid="_x0000_s236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43" name="Group Box 91" hidden="1">
              <a:extLst>
                <a:ext uri="{63B3BB69-23CF-44E3-9099-C40C66FF867C}">
                  <a14:compatExt spid="_x0000_s236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44" name="Group Box 92" hidden="1">
              <a:extLst>
                <a:ext uri="{63B3BB69-23CF-44E3-9099-C40C66FF867C}">
                  <a14:compatExt spid="_x0000_s236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45" name="Group Box 93" hidden="1">
              <a:extLst>
                <a:ext uri="{63B3BB69-23CF-44E3-9099-C40C66FF867C}">
                  <a14:compatExt spid="_x0000_s236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46" name="Group Box 94" hidden="1">
              <a:extLst>
                <a:ext uri="{63B3BB69-23CF-44E3-9099-C40C66FF867C}">
                  <a14:compatExt spid="_x0000_s236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47" name="Group Box 95" hidden="1">
              <a:extLst>
                <a:ext uri="{63B3BB69-23CF-44E3-9099-C40C66FF867C}">
                  <a14:compatExt spid="_x0000_s236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48" name="Group Box 96" hidden="1">
              <a:extLst>
                <a:ext uri="{63B3BB69-23CF-44E3-9099-C40C66FF867C}">
                  <a14:compatExt spid="_x0000_s236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49" name="Group Box 97" hidden="1">
              <a:extLst>
                <a:ext uri="{63B3BB69-23CF-44E3-9099-C40C66FF867C}">
                  <a14:compatExt spid="_x0000_s236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50" name="Group Box 98" hidden="1">
              <a:extLst>
                <a:ext uri="{63B3BB69-23CF-44E3-9099-C40C66FF867C}">
                  <a14:compatExt spid="_x0000_s236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51" name="Group Box 99" hidden="1">
              <a:extLst>
                <a:ext uri="{63B3BB69-23CF-44E3-9099-C40C66FF867C}">
                  <a14:compatExt spid="_x0000_s236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85725</xdr:rowOff>
        </xdr:to>
        <xdr:sp macro="" textlink="">
          <xdr:nvSpPr>
            <xdr:cNvPr id="23652" name="Group Box 100" hidden="1">
              <a:extLst>
                <a:ext uri="{63B3BB69-23CF-44E3-9099-C40C66FF867C}">
                  <a14:compatExt spid="_x0000_s236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9</xdr:row>
          <xdr:rowOff>38100</xdr:rowOff>
        </xdr:from>
        <xdr:to>
          <xdr:col>8</xdr:col>
          <xdr:colOff>0</xdr:colOff>
          <xdr:row>9</xdr:row>
          <xdr:rowOff>371475</xdr:rowOff>
        </xdr:to>
        <xdr:sp macro="" textlink="">
          <xdr:nvSpPr>
            <xdr:cNvPr id="23653" name="Group Box 101" hidden="1">
              <a:extLst>
                <a:ext uri="{63B3BB69-23CF-44E3-9099-C40C66FF867C}">
                  <a14:compatExt spid="_x0000_s236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xdr:row>
          <xdr:rowOff>38100</xdr:rowOff>
        </xdr:from>
        <xdr:to>
          <xdr:col>8</xdr:col>
          <xdr:colOff>0</xdr:colOff>
          <xdr:row>10</xdr:row>
          <xdr:rowOff>371475</xdr:rowOff>
        </xdr:to>
        <xdr:sp macro="" textlink="">
          <xdr:nvSpPr>
            <xdr:cNvPr id="23654" name="Group Box 102" hidden="1">
              <a:extLst>
                <a:ext uri="{63B3BB69-23CF-44E3-9099-C40C66FF867C}">
                  <a14:compatExt spid="_x0000_s236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11</xdr:row>
          <xdr:rowOff>38100</xdr:rowOff>
        </xdr:from>
        <xdr:to>
          <xdr:col>8</xdr:col>
          <xdr:colOff>0</xdr:colOff>
          <xdr:row>11</xdr:row>
          <xdr:rowOff>371475</xdr:rowOff>
        </xdr:to>
        <xdr:sp macro="" textlink="">
          <xdr:nvSpPr>
            <xdr:cNvPr id="23655" name="Group Box 103" hidden="1">
              <a:extLst>
                <a:ext uri="{63B3BB69-23CF-44E3-9099-C40C66FF867C}">
                  <a14:compatExt spid="_x0000_s236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12</xdr:row>
          <xdr:rowOff>38100</xdr:rowOff>
        </xdr:from>
        <xdr:to>
          <xdr:col>8</xdr:col>
          <xdr:colOff>0</xdr:colOff>
          <xdr:row>12</xdr:row>
          <xdr:rowOff>371475</xdr:rowOff>
        </xdr:to>
        <xdr:sp macro="" textlink="">
          <xdr:nvSpPr>
            <xdr:cNvPr id="23656" name="Group Box 104" hidden="1">
              <a:extLst>
                <a:ext uri="{63B3BB69-23CF-44E3-9099-C40C66FF867C}">
                  <a14:compatExt spid="_x0000_s236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13</xdr:row>
          <xdr:rowOff>38100</xdr:rowOff>
        </xdr:from>
        <xdr:to>
          <xdr:col>8</xdr:col>
          <xdr:colOff>0</xdr:colOff>
          <xdr:row>13</xdr:row>
          <xdr:rowOff>371475</xdr:rowOff>
        </xdr:to>
        <xdr:sp macro="" textlink="">
          <xdr:nvSpPr>
            <xdr:cNvPr id="23657" name="Group Box 105" hidden="1">
              <a:extLst>
                <a:ext uri="{63B3BB69-23CF-44E3-9099-C40C66FF867C}">
                  <a14:compatExt spid="_x0000_s236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14</xdr:row>
          <xdr:rowOff>38100</xdr:rowOff>
        </xdr:from>
        <xdr:to>
          <xdr:col>8</xdr:col>
          <xdr:colOff>0</xdr:colOff>
          <xdr:row>14</xdr:row>
          <xdr:rowOff>371475</xdr:rowOff>
        </xdr:to>
        <xdr:sp macro="" textlink="">
          <xdr:nvSpPr>
            <xdr:cNvPr id="23658" name="Group Box 106" hidden="1">
              <a:extLst>
                <a:ext uri="{63B3BB69-23CF-44E3-9099-C40C66FF867C}">
                  <a14:compatExt spid="_x0000_s236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15</xdr:row>
          <xdr:rowOff>38100</xdr:rowOff>
        </xdr:from>
        <xdr:to>
          <xdr:col>8</xdr:col>
          <xdr:colOff>0</xdr:colOff>
          <xdr:row>15</xdr:row>
          <xdr:rowOff>371475</xdr:rowOff>
        </xdr:to>
        <xdr:sp macro="" textlink="">
          <xdr:nvSpPr>
            <xdr:cNvPr id="23659" name="Group Box 107" hidden="1">
              <a:extLst>
                <a:ext uri="{63B3BB69-23CF-44E3-9099-C40C66FF867C}">
                  <a14:compatExt spid="_x0000_s236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16</xdr:row>
          <xdr:rowOff>38100</xdr:rowOff>
        </xdr:from>
        <xdr:to>
          <xdr:col>8</xdr:col>
          <xdr:colOff>0</xdr:colOff>
          <xdr:row>16</xdr:row>
          <xdr:rowOff>371475</xdr:rowOff>
        </xdr:to>
        <xdr:sp macro="" textlink="">
          <xdr:nvSpPr>
            <xdr:cNvPr id="23660" name="Group Box 108" hidden="1">
              <a:extLst>
                <a:ext uri="{63B3BB69-23CF-44E3-9099-C40C66FF867C}">
                  <a14:compatExt spid="_x0000_s236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17</xdr:row>
          <xdr:rowOff>38100</xdr:rowOff>
        </xdr:from>
        <xdr:to>
          <xdr:col>8</xdr:col>
          <xdr:colOff>0</xdr:colOff>
          <xdr:row>17</xdr:row>
          <xdr:rowOff>371475</xdr:rowOff>
        </xdr:to>
        <xdr:sp macro="" textlink="">
          <xdr:nvSpPr>
            <xdr:cNvPr id="23661" name="Group Box 109" hidden="1">
              <a:extLst>
                <a:ext uri="{63B3BB69-23CF-44E3-9099-C40C66FF867C}">
                  <a14:compatExt spid="_x0000_s236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18</xdr:row>
          <xdr:rowOff>38100</xdr:rowOff>
        </xdr:from>
        <xdr:to>
          <xdr:col>8</xdr:col>
          <xdr:colOff>0</xdr:colOff>
          <xdr:row>18</xdr:row>
          <xdr:rowOff>371475</xdr:rowOff>
        </xdr:to>
        <xdr:sp macro="" textlink="">
          <xdr:nvSpPr>
            <xdr:cNvPr id="23662" name="Group Box 110" hidden="1">
              <a:extLst>
                <a:ext uri="{63B3BB69-23CF-44E3-9099-C40C66FF867C}">
                  <a14:compatExt spid="_x0000_s236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38100</xdr:rowOff>
        </xdr:from>
        <xdr:to>
          <xdr:col>8</xdr:col>
          <xdr:colOff>0</xdr:colOff>
          <xdr:row>19</xdr:row>
          <xdr:rowOff>371475</xdr:rowOff>
        </xdr:to>
        <xdr:sp macro="" textlink="">
          <xdr:nvSpPr>
            <xdr:cNvPr id="23663" name="Group Box 111" hidden="1">
              <a:extLst>
                <a:ext uri="{63B3BB69-23CF-44E3-9099-C40C66FF867C}">
                  <a14:compatExt spid="_x0000_s236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20</xdr:row>
          <xdr:rowOff>38100</xdr:rowOff>
        </xdr:from>
        <xdr:to>
          <xdr:col>8</xdr:col>
          <xdr:colOff>0</xdr:colOff>
          <xdr:row>20</xdr:row>
          <xdr:rowOff>371475</xdr:rowOff>
        </xdr:to>
        <xdr:sp macro="" textlink="">
          <xdr:nvSpPr>
            <xdr:cNvPr id="23664" name="Group Box 112" hidden="1">
              <a:extLst>
                <a:ext uri="{63B3BB69-23CF-44E3-9099-C40C66FF867C}">
                  <a14:compatExt spid="_x0000_s236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21</xdr:row>
          <xdr:rowOff>38100</xdr:rowOff>
        </xdr:from>
        <xdr:to>
          <xdr:col>8</xdr:col>
          <xdr:colOff>0</xdr:colOff>
          <xdr:row>21</xdr:row>
          <xdr:rowOff>371475</xdr:rowOff>
        </xdr:to>
        <xdr:sp macro="" textlink="">
          <xdr:nvSpPr>
            <xdr:cNvPr id="23665" name="Group Box 113" hidden="1">
              <a:extLst>
                <a:ext uri="{63B3BB69-23CF-44E3-9099-C40C66FF867C}">
                  <a14:compatExt spid="_x0000_s236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22</xdr:row>
          <xdr:rowOff>38100</xdr:rowOff>
        </xdr:from>
        <xdr:to>
          <xdr:col>8</xdr:col>
          <xdr:colOff>0</xdr:colOff>
          <xdr:row>22</xdr:row>
          <xdr:rowOff>371475</xdr:rowOff>
        </xdr:to>
        <xdr:sp macro="" textlink="">
          <xdr:nvSpPr>
            <xdr:cNvPr id="23666" name="Group Box 114" hidden="1">
              <a:extLst>
                <a:ext uri="{63B3BB69-23CF-44E3-9099-C40C66FF867C}">
                  <a14:compatExt spid="_x0000_s236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23</xdr:row>
          <xdr:rowOff>38100</xdr:rowOff>
        </xdr:from>
        <xdr:to>
          <xdr:col>8</xdr:col>
          <xdr:colOff>0</xdr:colOff>
          <xdr:row>23</xdr:row>
          <xdr:rowOff>371475</xdr:rowOff>
        </xdr:to>
        <xdr:sp macro="" textlink="">
          <xdr:nvSpPr>
            <xdr:cNvPr id="23667" name="Group Box 115" hidden="1">
              <a:extLst>
                <a:ext uri="{63B3BB69-23CF-44E3-9099-C40C66FF867C}">
                  <a14:compatExt spid="_x0000_s236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24</xdr:row>
          <xdr:rowOff>38100</xdr:rowOff>
        </xdr:from>
        <xdr:to>
          <xdr:col>8</xdr:col>
          <xdr:colOff>0</xdr:colOff>
          <xdr:row>24</xdr:row>
          <xdr:rowOff>371475</xdr:rowOff>
        </xdr:to>
        <xdr:sp macro="" textlink="">
          <xdr:nvSpPr>
            <xdr:cNvPr id="23668" name="Group Box 116" hidden="1">
              <a:extLst>
                <a:ext uri="{63B3BB69-23CF-44E3-9099-C40C66FF867C}">
                  <a14:compatExt spid="_x0000_s236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25</xdr:row>
          <xdr:rowOff>38100</xdr:rowOff>
        </xdr:from>
        <xdr:to>
          <xdr:col>8</xdr:col>
          <xdr:colOff>0</xdr:colOff>
          <xdr:row>25</xdr:row>
          <xdr:rowOff>371475</xdr:rowOff>
        </xdr:to>
        <xdr:sp macro="" textlink="">
          <xdr:nvSpPr>
            <xdr:cNvPr id="23669" name="Group Box 117" hidden="1">
              <a:extLst>
                <a:ext uri="{63B3BB69-23CF-44E3-9099-C40C66FF867C}">
                  <a14:compatExt spid="_x0000_s236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26</xdr:row>
          <xdr:rowOff>38100</xdr:rowOff>
        </xdr:from>
        <xdr:to>
          <xdr:col>8</xdr:col>
          <xdr:colOff>0</xdr:colOff>
          <xdr:row>26</xdr:row>
          <xdr:rowOff>371475</xdr:rowOff>
        </xdr:to>
        <xdr:sp macro="" textlink="">
          <xdr:nvSpPr>
            <xdr:cNvPr id="23670" name="Group Box 118" hidden="1">
              <a:extLst>
                <a:ext uri="{63B3BB69-23CF-44E3-9099-C40C66FF867C}">
                  <a14:compatExt spid="_x0000_s236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27</xdr:row>
          <xdr:rowOff>38100</xdr:rowOff>
        </xdr:from>
        <xdr:to>
          <xdr:col>8</xdr:col>
          <xdr:colOff>0</xdr:colOff>
          <xdr:row>27</xdr:row>
          <xdr:rowOff>371475</xdr:rowOff>
        </xdr:to>
        <xdr:sp macro="" textlink="">
          <xdr:nvSpPr>
            <xdr:cNvPr id="23671" name="Group Box 119" hidden="1">
              <a:extLst>
                <a:ext uri="{63B3BB69-23CF-44E3-9099-C40C66FF867C}">
                  <a14:compatExt spid="_x0000_s236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28</xdr:row>
          <xdr:rowOff>38100</xdr:rowOff>
        </xdr:from>
        <xdr:to>
          <xdr:col>7</xdr:col>
          <xdr:colOff>962025</xdr:colOff>
          <xdr:row>28</xdr:row>
          <xdr:rowOff>371475</xdr:rowOff>
        </xdr:to>
        <xdr:sp macro="" textlink="">
          <xdr:nvSpPr>
            <xdr:cNvPr id="23672" name="Group Box 120" hidden="1">
              <a:extLst>
                <a:ext uri="{63B3BB69-23CF-44E3-9099-C40C66FF867C}">
                  <a14:compatExt spid="_x0000_s236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29</xdr:row>
          <xdr:rowOff>38100</xdr:rowOff>
        </xdr:from>
        <xdr:to>
          <xdr:col>7</xdr:col>
          <xdr:colOff>962025</xdr:colOff>
          <xdr:row>29</xdr:row>
          <xdr:rowOff>371475</xdr:rowOff>
        </xdr:to>
        <xdr:sp macro="" textlink="">
          <xdr:nvSpPr>
            <xdr:cNvPr id="23673" name="Group Box 121" hidden="1">
              <a:extLst>
                <a:ext uri="{63B3BB69-23CF-44E3-9099-C40C66FF867C}">
                  <a14:compatExt spid="_x0000_s236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30</xdr:row>
          <xdr:rowOff>38100</xdr:rowOff>
        </xdr:from>
        <xdr:to>
          <xdr:col>7</xdr:col>
          <xdr:colOff>962025</xdr:colOff>
          <xdr:row>30</xdr:row>
          <xdr:rowOff>371475</xdr:rowOff>
        </xdr:to>
        <xdr:sp macro="" textlink="">
          <xdr:nvSpPr>
            <xdr:cNvPr id="23674" name="Group Box 122" hidden="1">
              <a:extLst>
                <a:ext uri="{63B3BB69-23CF-44E3-9099-C40C66FF867C}">
                  <a14:compatExt spid="_x0000_s236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31</xdr:row>
          <xdr:rowOff>38100</xdr:rowOff>
        </xdr:from>
        <xdr:to>
          <xdr:col>7</xdr:col>
          <xdr:colOff>962025</xdr:colOff>
          <xdr:row>31</xdr:row>
          <xdr:rowOff>371475</xdr:rowOff>
        </xdr:to>
        <xdr:sp macro="" textlink="">
          <xdr:nvSpPr>
            <xdr:cNvPr id="23675" name="Group Box 123" hidden="1">
              <a:extLst>
                <a:ext uri="{63B3BB69-23CF-44E3-9099-C40C66FF867C}">
                  <a14:compatExt spid="_x0000_s236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32</xdr:row>
          <xdr:rowOff>38100</xdr:rowOff>
        </xdr:from>
        <xdr:to>
          <xdr:col>7</xdr:col>
          <xdr:colOff>962025</xdr:colOff>
          <xdr:row>32</xdr:row>
          <xdr:rowOff>371475</xdr:rowOff>
        </xdr:to>
        <xdr:sp macro="" textlink="">
          <xdr:nvSpPr>
            <xdr:cNvPr id="23676" name="Group Box 124" hidden="1">
              <a:extLst>
                <a:ext uri="{63B3BB69-23CF-44E3-9099-C40C66FF867C}">
                  <a14:compatExt spid="_x0000_s236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33</xdr:row>
          <xdr:rowOff>38100</xdr:rowOff>
        </xdr:from>
        <xdr:to>
          <xdr:col>7</xdr:col>
          <xdr:colOff>962025</xdr:colOff>
          <xdr:row>33</xdr:row>
          <xdr:rowOff>371475</xdr:rowOff>
        </xdr:to>
        <xdr:sp macro="" textlink="">
          <xdr:nvSpPr>
            <xdr:cNvPr id="23677" name="Group Box 125" hidden="1">
              <a:extLst>
                <a:ext uri="{63B3BB69-23CF-44E3-9099-C40C66FF867C}">
                  <a14:compatExt spid="_x0000_s236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34</xdr:row>
          <xdr:rowOff>38100</xdr:rowOff>
        </xdr:from>
        <xdr:to>
          <xdr:col>7</xdr:col>
          <xdr:colOff>962025</xdr:colOff>
          <xdr:row>34</xdr:row>
          <xdr:rowOff>371475</xdr:rowOff>
        </xdr:to>
        <xdr:sp macro="" textlink="">
          <xdr:nvSpPr>
            <xdr:cNvPr id="23678" name="Group Box 126" hidden="1">
              <a:extLst>
                <a:ext uri="{63B3BB69-23CF-44E3-9099-C40C66FF867C}">
                  <a14:compatExt spid="_x0000_s236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35</xdr:row>
          <xdr:rowOff>38100</xdr:rowOff>
        </xdr:from>
        <xdr:to>
          <xdr:col>7</xdr:col>
          <xdr:colOff>962025</xdr:colOff>
          <xdr:row>35</xdr:row>
          <xdr:rowOff>371475</xdr:rowOff>
        </xdr:to>
        <xdr:sp macro="" textlink="">
          <xdr:nvSpPr>
            <xdr:cNvPr id="23679" name="Group Box 127" hidden="1">
              <a:extLst>
                <a:ext uri="{63B3BB69-23CF-44E3-9099-C40C66FF867C}">
                  <a14:compatExt spid="_x0000_s236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36</xdr:row>
          <xdr:rowOff>38100</xdr:rowOff>
        </xdr:from>
        <xdr:to>
          <xdr:col>7</xdr:col>
          <xdr:colOff>962025</xdr:colOff>
          <xdr:row>36</xdr:row>
          <xdr:rowOff>371475</xdr:rowOff>
        </xdr:to>
        <xdr:sp macro="" textlink="">
          <xdr:nvSpPr>
            <xdr:cNvPr id="23680" name="Group Box 128" hidden="1">
              <a:extLst>
                <a:ext uri="{63B3BB69-23CF-44E3-9099-C40C66FF867C}">
                  <a14:compatExt spid="_x0000_s236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37</xdr:row>
          <xdr:rowOff>38100</xdr:rowOff>
        </xdr:from>
        <xdr:to>
          <xdr:col>7</xdr:col>
          <xdr:colOff>962025</xdr:colOff>
          <xdr:row>37</xdr:row>
          <xdr:rowOff>371475</xdr:rowOff>
        </xdr:to>
        <xdr:sp macro="" textlink="">
          <xdr:nvSpPr>
            <xdr:cNvPr id="23681" name="Group Box 129" hidden="1">
              <a:extLst>
                <a:ext uri="{63B3BB69-23CF-44E3-9099-C40C66FF867C}">
                  <a14:compatExt spid="_x0000_s236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38</xdr:row>
          <xdr:rowOff>38100</xdr:rowOff>
        </xdr:from>
        <xdr:to>
          <xdr:col>7</xdr:col>
          <xdr:colOff>962025</xdr:colOff>
          <xdr:row>38</xdr:row>
          <xdr:rowOff>371475</xdr:rowOff>
        </xdr:to>
        <xdr:sp macro="" textlink="">
          <xdr:nvSpPr>
            <xdr:cNvPr id="23682" name="Group Box 130" hidden="1">
              <a:extLst>
                <a:ext uri="{63B3BB69-23CF-44E3-9099-C40C66FF867C}">
                  <a14:compatExt spid="_x0000_s2368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39</xdr:row>
          <xdr:rowOff>38100</xdr:rowOff>
        </xdr:from>
        <xdr:to>
          <xdr:col>7</xdr:col>
          <xdr:colOff>962025</xdr:colOff>
          <xdr:row>39</xdr:row>
          <xdr:rowOff>371475</xdr:rowOff>
        </xdr:to>
        <xdr:sp macro="" textlink="">
          <xdr:nvSpPr>
            <xdr:cNvPr id="23683" name="Group Box 131" hidden="1">
              <a:extLst>
                <a:ext uri="{63B3BB69-23CF-44E3-9099-C40C66FF867C}">
                  <a14:compatExt spid="_x0000_s236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40</xdr:row>
          <xdr:rowOff>38100</xdr:rowOff>
        </xdr:from>
        <xdr:to>
          <xdr:col>7</xdr:col>
          <xdr:colOff>962025</xdr:colOff>
          <xdr:row>40</xdr:row>
          <xdr:rowOff>371475</xdr:rowOff>
        </xdr:to>
        <xdr:sp macro="" textlink="">
          <xdr:nvSpPr>
            <xdr:cNvPr id="23684" name="Group Box 132" hidden="1">
              <a:extLst>
                <a:ext uri="{63B3BB69-23CF-44E3-9099-C40C66FF867C}">
                  <a14:compatExt spid="_x0000_s236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41</xdr:row>
          <xdr:rowOff>38100</xdr:rowOff>
        </xdr:from>
        <xdr:to>
          <xdr:col>7</xdr:col>
          <xdr:colOff>962025</xdr:colOff>
          <xdr:row>41</xdr:row>
          <xdr:rowOff>371475</xdr:rowOff>
        </xdr:to>
        <xdr:sp macro="" textlink="">
          <xdr:nvSpPr>
            <xdr:cNvPr id="23685" name="Group Box 133" hidden="1">
              <a:extLst>
                <a:ext uri="{63B3BB69-23CF-44E3-9099-C40C66FF867C}">
                  <a14:compatExt spid="_x0000_s2368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42</xdr:row>
          <xdr:rowOff>38100</xdr:rowOff>
        </xdr:from>
        <xdr:to>
          <xdr:col>7</xdr:col>
          <xdr:colOff>962025</xdr:colOff>
          <xdr:row>42</xdr:row>
          <xdr:rowOff>371475</xdr:rowOff>
        </xdr:to>
        <xdr:sp macro="" textlink="">
          <xdr:nvSpPr>
            <xdr:cNvPr id="23686" name="Group Box 134" hidden="1">
              <a:extLst>
                <a:ext uri="{63B3BB69-23CF-44E3-9099-C40C66FF867C}">
                  <a14:compatExt spid="_x0000_s236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43</xdr:row>
          <xdr:rowOff>38100</xdr:rowOff>
        </xdr:from>
        <xdr:to>
          <xdr:col>7</xdr:col>
          <xdr:colOff>962025</xdr:colOff>
          <xdr:row>43</xdr:row>
          <xdr:rowOff>371475</xdr:rowOff>
        </xdr:to>
        <xdr:sp macro="" textlink="">
          <xdr:nvSpPr>
            <xdr:cNvPr id="23687" name="Group Box 135" hidden="1">
              <a:extLst>
                <a:ext uri="{63B3BB69-23CF-44E3-9099-C40C66FF867C}">
                  <a14:compatExt spid="_x0000_s236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44</xdr:row>
          <xdr:rowOff>38100</xdr:rowOff>
        </xdr:from>
        <xdr:to>
          <xdr:col>7</xdr:col>
          <xdr:colOff>962025</xdr:colOff>
          <xdr:row>44</xdr:row>
          <xdr:rowOff>371475</xdr:rowOff>
        </xdr:to>
        <xdr:sp macro="" textlink="">
          <xdr:nvSpPr>
            <xdr:cNvPr id="23688" name="Group Box 136" hidden="1">
              <a:extLst>
                <a:ext uri="{63B3BB69-23CF-44E3-9099-C40C66FF867C}">
                  <a14:compatExt spid="_x0000_s236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45</xdr:row>
          <xdr:rowOff>38100</xdr:rowOff>
        </xdr:from>
        <xdr:to>
          <xdr:col>7</xdr:col>
          <xdr:colOff>962025</xdr:colOff>
          <xdr:row>45</xdr:row>
          <xdr:rowOff>371475</xdr:rowOff>
        </xdr:to>
        <xdr:sp macro="" textlink="">
          <xdr:nvSpPr>
            <xdr:cNvPr id="23689" name="Group Box 137" hidden="1">
              <a:extLst>
                <a:ext uri="{63B3BB69-23CF-44E3-9099-C40C66FF867C}">
                  <a14:compatExt spid="_x0000_s236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46</xdr:row>
          <xdr:rowOff>38100</xdr:rowOff>
        </xdr:from>
        <xdr:to>
          <xdr:col>7</xdr:col>
          <xdr:colOff>962025</xdr:colOff>
          <xdr:row>46</xdr:row>
          <xdr:rowOff>371475</xdr:rowOff>
        </xdr:to>
        <xdr:sp macro="" textlink="">
          <xdr:nvSpPr>
            <xdr:cNvPr id="23690" name="Group Box 138" hidden="1">
              <a:extLst>
                <a:ext uri="{63B3BB69-23CF-44E3-9099-C40C66FF867C}">
                  <a14:compatExt spid="_x0000_s236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47</xdr:row>
          <xdr:rowOff>38100</xdr:rowOff>
        </xdr:from>
        <xdr:to>
          <xdr:col>7</xdr:col>
          <xdr:colOff>962025</xdr:colOff>
          <xdr:row>47</xdr:row>
          <xdr:rowOff>371475</xdr:rowOff>
        </xdr:to>
        <xdr:sp macro="" textlink="">
          <xdr:nvSpPr>
            <xdr:cNvPr id="23691" name="Group Box 139" hidden="1">
              <a:extLst>
                <a:ext uri="{63B3BB69-23CF-44E3-9099-C40C66FF867C}">
                  <a14:compatExt spid="_x0000_s236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48</xdr:row>
          <xdr:rowOff>38100</xdr:rowOff>
        </xdr:from>
        <xdr:to>
          <xdr:col>7</xdr:col>
          <xdr:colOff>962025</xdr:colOff>
          <xdr:row>48</xdr:row>
          <xdr:rowOff>371475</xdr:rowOff>
        </xdr:to>
        <xdr:sp macro="" textlink="">
          <xdr:nvSpPr>
            <xdr:cNvPr id="23692" name="Group Box 140" hidden="1">
              <a:extLst>
                <a:ext uri="{63B3BB69-23CF-44E3-9099-C40C66FF867C}">
                  <a14:compatExt spid="_x0000_s236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49</xdr:row>
          <xdr:rowOff>38100</xdr:rowOff>
        </xdr:from>
        <xdr:to>
          <xdr:col>7</xdr:col>
          <xdr:colOff>962025</xdr:colOff>
          <xdr:row>49</xdr:row>
          <xdr:rowOff>371475</xdr:rowOff>
        </xdr:to>
        <xdr:sp macro="" textlink="">
          <xdr:nvSpPr>
            <xdr:cNvPr id="23693" name="Group Box 141" hidden="1">
              <a:extLst>
                <a:ext uri="{63B3BB69-23CF-44E3-9099-C40C66FF867C}">
                  <a14:compatExt spid="_x0000_s236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50</xdr:row>
          <xdr:rowOff>38100</xdr:rowOff>
        </xdr:from>
        <xdr:to>
          <xdr:col>7</xdr:col>
          <xdr:colOff>962025</xdr:colOff>
          <xdr:row>50</xdr:row>
          <xdr:rowOff>371475</xdr:rowOff>
        </xdr:to>
        <xdr:sp macro="" textlink="">
          <xdr:nvSpPr>
            <xdr:cNvPr id="23694" name="Group Box 142" hidden="1">
              <a:extLst>
                <a:ext uri="{63B3BB69-23CF-44E3-9099-C40C66FF867C}">
                  <a14:compatExt spid="_x0000_s2369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51</xdr:row>
          <xdr:rowOff>38100</xdr:rowOff>
        </xdr:from>
        <xdr:to>
          <xdr:col>7</xdr:col>
          <xdr:colOff>962025</xdr:colOff>
          <xdr:row>51</xdr:row>
          <xdr:rowOff>371475</xdr:rowOff>
        </xdr:to>
        <xdr:sp macro="" textlink="">
          <xdr:nvSpPr>
            <xdr:cNvPr id="23695" name="Group Box 143" hidden="1">
              <a:extLst>
                <a:ext uri="{63B3BB69-23CF-44E3-9099-C40C66FF867C}">
                  <a14:compatExt spid="_x0000_s236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52</xdr:row>
          <xdr:rowOff>38100</xdr:rowOff>
        </xdr:from>
        <xdr:to>
          <xdr:col>7</xdr:col>
          <xdr:colOff>962025</xdr:colOff>
          <xdr:row>52</xdr:row>
          <xdr:rowOff>371475</xdr:rowOff>
        </xdr:to>
        <xdr:sp macro="" textlink="">
          <xdr:nvSpPr>
            <xdr:cNvPr id="23696" name="Group Box 144" hidden="1">
              <a:extLst>
                <a:ext uri="{63B3BB69-23CF-44E3-9099-C40C66FF867C}">
                  <a14:compatExt spid="_x0000_s236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53</xdr:row>
          <xdr:rowOff>38100</xdr:rowOff>
        </xdr:from>
        <xdr:to>
          <xdr:col>7</xdr:col>
          <xdr:colOff>962025</xdr:colOff>
          <xdr:row>53</xdr:row>
          <xdr:rowOff>371475</xdr:rowOff>
        </xdr:to>
        <xdr:sp macro="" textlink="">
          <xdr:nvSpPr>
            <xdr:cNvPr id="23697" name="Group Box 145" hidden="1">
              <a:extLst>
                <a:ext uri="{63B3BB69-23CF-44E3-9099-C40C66FF867C}">
                  <a14:compatExt spid="_x0000_s236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38100</xdr:rowOff>
        </xdr:from>
        <xdr:to>
          <xdr:col>7</xdr:col>
          <xdr:colOff>962025</xdr:colOff>
          <xdr:row>54</xdr:row>
          <xdr:rowOff>371475</xdr:rowOff>
        </xdr:to>
        <xdr:sp macro="" textlink="">
          <xdr:nvSpPr>
            <xdr:cNvPr id="23698" name="Group Box 146" hidden="1">
              <a:extLst>
                <a:ext uri="{63B3BB69-23CF-44E3-9099-C40C66FF867C}">
                  <a14:compatExt spid="_x0000_s236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55</xdr:row>
          <xdr:rowOff>38100</xdr:rowOff>
        </xdr:from>
        <xdr:to>
          <xdr:col>7</xdr:col>
          <xdr:colOff>962025</xdr:colOff>
          <xdr:row>55</xdr:row>
          <xdr:rowOff>371475</xdr:rowOff>
        </xdr:to>
        <xdr:sp macro="" textlink="">
          <xdr:nvSpPr>
            <xdr:cNvPr id="23699" name="Group Box 147" hidden="1">
              <a:extLst>
                <a:ext uri="{63B3BB69-23CF-44E3-9099-C40C66FF867C}">
                  <a14:compatExt spid="_x0000_s236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56</xdr:row>
          <xdr:rowOff>38100</xdr:rowOff>
        </xdr:from>
        <xdr:to>
          <xdr:col>7</xdr:col>
          <xdr:colOff>962025</xdr:colOff>
          <xdr:row>56</xdr:row>
          <xdr:rowOff>371475</xdr:rowOff>
        </xdr:to>
        <xdr:sp macro="" textlink="">
          <xdr:nvSpPr>
            <xdr:cNvPr id="23700" name="Group Box 148" hidden="1">
              <a:extLst>
                <a:ext uri="{63B3BB69-23CF-44E3-9099-C40C66FF867C}">
                  <a14:compatExt spid="_x0000_s237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57</xdr:row>
          <xdr:rowOff>38100</xdr:rowOff>
        </xdr:from>
        <xdr:to>
          <xdr:col>7</xdr:col>
          <xdr:colOff>962025</xdr:colOff>
          <xdr:row>57</xdr:row>
          <xdr:rowOff>371475</xdr:rowOff>
        </xdr:to>
        <xdr:sp macro="" textlink="">
          <xdr:nvSpPr>
            <xdr:cNvPr id="23701" name="Group Box 149" hidden="1">
              <a:extLst>
                <a:ext uri="{63B3BB69-23CF-44E3-9099-C40C66FF867C}">
                  <a14:compatExt spid="_x0000_s237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9</xdr:row>
          <xdr:rowOff>38100</xdr:rowOff>
        </xdr:from>
        <xdr:to>
          <xdr:col>8</xdr:col>
          <xdr:colOff>0</xdr:colOff>
          <xdr:row>9</xdr:row>
          <xdr:rowOff>371475</xdr:rowOff>
        </xdr:to>
        <xdr:sp macro="" textlink="">
          <xdr:nvSpPr>
            <xdr:cNvPr id="23702" name="Group Box 150" hidden="1">
              <a:extLst>
                <a:ext uri="{63B3BB69-23CF-44E3-9099-C40C66FF867C}">
                  <a14:compatExt spid="_x0000_s237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xdr:row>
          <xdr:rowOff>38100</xdr:rowOff>
        </xdr:from>
        <xdr:to>
          <xdr:col>8</xdr:col>
          <xdr:colOff>0</xdr:colOff>
          <xdr:row>10</xdr:row>
          <xdr:rowOff>371475</xdr:rowOff>
        </xdr:to>
        <xdr:sp macro="" textlink="">
          <xdr:nvSpPr>
            <xdr:cNvPr id="23703" name="Group Box 151" hidden="1">
              <a:extLst>
                <a:ext uri="{63B3BB69-23CF-44E3-9099-C40C66FF867C}">
                  <a14:compatExt spid="_x0000_s237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11</xdr:row>
          <xdr:rowOff>38100</xdr:rowOff>
        </xdr:from>
        <xdr:to>
          <xdr:col>8</xdr:col>
          <xdr:colOff>0</xdr:colOff>
          <xdr:row>11</xdr:row>
          <xdr:rowOff>371475</xdr:rowOff>
        </xdr:to>
        <xdr:sp macro="" textlink="">
          <xdr:nvSpPr>
            <xdr:cNvPr id="23704" name="Group Box 152" hidden="1">
              <a:extLst>
                <a:ext uri="{63B3BB69-23CF-44E3-9099-C40C66FF867C}">
                  <a14:compatExt spid="_x0000_s237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12</xdr:row>
          <xdr:rowOff>38100</xdr:rowOff>
        </xdr:from>
        <xdr:to>
          <xdr:col>8</xdr:col>
          <xdr:colOff>0</xdr:colOff>
          <xdr:row>12</xdr:row>
          <xdr:rowOff>371475</xdr:rowOff>
        </xdr:to>
        <xdr:sp macro="" textlink="">
          <xdr:nvSpPr>
            <xdr:cNvPr id="23705" name="Group Box 153" hidden="1">
              <a:extLst>
                <a:ext uri="{63B3BB69-23CF-44E3-9099-C40C66FF867C}">
                  <a14:compatExt spid="_x0000_s237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13</xdr:row>
          <xdr:rowOff>38100</xdr:rowOff>
        </xdr:from>
        <xdr:to>
          <xdr:col>8</xdr:col>
          <xdr:colOff>0</xdr:colOff>
          <xdr:row>13</xdr:row>
          <xdr:rowOff>371475</xdr:rowOff>
        </xdr:to>
        <xdr:sp macro="" textlink="">
          <xdr:nvSpPr>
            <xdr:cNvPr id="23706" name="Group Box 154" hidden="1">
              <a:extLst>
                <a:ext uri="{63B3BB69-23CF-44E3-9099-C40C66FF867C}">
                  <a14:compatExt spid="_x0000_s237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14</xdr:row>
          <xdr:rowOff>38100</xdr:rowOff>
        </xdr:from>
        <xdr:to>
          <xdr:col>8</xdr:col>
          <xdr:colOff>0</xdr:colOff>
          <xdr:row>14</xdr:row>
          <xdr:rowOff>371475</xdr:rowOff>
        </xdr:to>
        <xdr:sp macro="" textlink="">
          <xdr:nvSpPr>
            <xdr:cNvPr id="23707" name="Group Box 155" hidden="1">
              <a:extLst>
                <a:ext uri="{63B3BB69-23CF-44E3-9099-C40C66FF867C}">
                  <a14:compatExt spid="_x0000_s237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15</xdr:row>
          <xdr:rowOff>38100</xdr:rowOff>
        </xdr:from>
        <xdr:to>
          <xdr:col>8</xdr:col>
          <xdr:colOff>0</xdr:colOff>
          <xdr:row>15</xdr:row>
          <xdr:rowOff>371475</xdr:rowOff>
        </xdr:to>
        <xdr:sp macro="" textlink="">
          <xdr:nvSpPr>
            <xdr:cNvPr id="23708" name="Group Box 156" hidden="1">
              <a:extLst>
                <a:ext uri="{63B3BB69-23CF-44E3-9099-C40C66FF867C}">
                  <a14:compatExt spid="_x0000_s237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16</xdr:row>
          <xdr:rowOff>38100</xdr:rowOff>
        </xdr:from>
        <xdr:to>
          <xdr:col>8</xdr:col>
          <xdr:colOff>0</xdr:colOff>
          <xdr:row>16</xdr:row>
          <xdr:rowOff>371475</xdr:rowOff>
        </xdr:to>
        <xdr:sp macro="" textlink="">
          <xdr:nvSpPr>
            <xdr:cNvPr id="23709" name="Group Box 157" hidden="1">
              <a:extLst>
                <a:ext uri="{63B3BB69-23CF-44E3-9099-C40C66FF867C}">
                  <a14:compatExt spid="_x0000_s237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17</xdr:row>
          <xdr:rowOff>38100</xdr:rowOff>
        </xdr:from>
        <xdr:to>
          <xdr:col>8</xdr:col>
          <xdr:colOff>0</xdr:colOff>
          <xdr:row>17</xdr:row>
          <xdr:rowOff>371475</xdr:rowOff>
        </xdr:to>
        <xdr:sp macro="" textlink="">
          <xdr:nvSpPr>
            <xdr:cNvPr id="23710" name="Group Box 158" hidden="1">
              <a:extLst>
                <a:ext uri="{63B3BB69-23CF-44E3-9099-C40C66FF867C}">
                  <a14:compatExt spid="_x0000_s237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18</xdr:row>
          <xdr:rowOff>38100</xdr:rowOff>
        </xdr:from>
        <xdr:to>
          <xdr:col>8</xdr:col>
          <xdr:colOff>0</xdr:colOff>
          <xdr:row>18</xdr:row>
          <xdr:rowOff>371475</xdr:rowOff>
        </xdr:to>
        <xdr:sp macro="" textlink="">
          <xdr:nvSpPr>
            <xdr:cNvPr id="23711" name="Group Box 159" hidden="1">
              <a:extLst>
                <a:ext uri="{63B3BB69-23CF-44E3-9099-C40C66FF867C}">
                  <a14:compatExt spid="_x0000_s237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38100</xdr:rowOff>
        </xdr:from>
        <xdr:to>
          <xdr:col>8</xdr:col>
          <xdr:colOff>0</xdr:colOff>
          <xdr:row>19</xdr:row>
          <xdr:rowOff>371475</xdr:rowOff>
        </xdr:to>
        <xdr:sp macro="" textlink="">
          <xdr:nvSpPr>
            <xdr:cNvPr id="23712" name="Group Box 160" hidden="1">
              <a:extLst>
                <a:ext uri="{63B3BB69-23CF-44E3-9099-C40C66FF867C}">
                  <a14:compatExt spid="_x0000_s237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20</xdr:row>
          <xdr:rowOff>38100</xdr:rowOff>
        </xdr:from>
        <xdr:to>
          <xdr:col>8</xdr:col>
          <xdr:colOff>0</xdr:colOff>
          <xdr:row>20</xdr:row>
          <xdr:rowOff>371475</xdr:rowOff>
        </xdr:to>
        <xdr:sp macro="" textlink="">
          <xdr:nvSpPr>
            <xdr:cNvPr id="23713" name="Group Box 161" hidden="1">
              <a:extLst>
                <a:ext uri="{63B3BB69-23CF-44E3-9099-C40C66FF867C}">
                  <a14:compatExt spid="_x0000_s237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21</xdr:row>
          <xdr:rowOff>38100</xdr:rowOff>
        </xdr:from>
        <xdr:to>
          <xdr:col>8</xdr:col>
          <xdr:colOff>0</xdr:colOff>
          <xdr:row>21</xdr:row>
          <xdr:rowOff>371475</xdr:rowOff>
        </xdr:to>
        <xdr:sp macro="" textlink="">
          <xdr:nvSpPr>
            <xdr:cNvPr id="23714" name="Group Box 162" hidden="1">
              <a:extLst>
                <a:ext uri="{63B3BB69-23CF-44E3-9099-C40C66FF867C}">
                  <a14:compatExt spid="_x0000_s237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22</xdr:row>
          <xdr:rowOff>38100</xdr:rowOff>
        </xdr:from>
        <xdr:to>
          <xdr:col>8</xdr:col>
          <xdr:colOff>0</xdr:colOff>
          <xdr:row>22</xdr:row>
          <xdr:rowOff>371475</xdr:rowOff>
        </xdr:to>
        <xdr:sp macro="" textlink="">
          <xdr:nvSpPr>
            <xdr:cNvPr id="23715" name="Group Box 163" hidden="1">
              <a:extLst>
                <a:ext uri="{63B3BB69-23CF-44E3-9099-C40C66FF867C}">
                  <a14:compatExt spid="_x0000_s237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23</xdr:row>
          <xdr:rowOff>38100</xdr:rowOff>
        </xdr:from>
        <xdr:to>
          <xdr:col>8</xdr:col>
          <xdr:colOff>0</xdr:colOff>
          <xdr:row>23</xdr:row>
          <xdr:rowOff>371475</xdr:rowOff>
        </xdr:to>
        <xdr:sp macro="" textlink="">
          <xdr:nvSpPr>
            <xdr:cNvPr id="23716" name="Group Box 164" hidden="1">
              <a:extLst>
                <a:ext uri="{63B3BB69-23CF-44E3-9099-C40C66FF867C}">
                  <a14:compatExt spid="_x0000_s237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24</xdr:row>
          <xdr:rowOff>38100</xdr:rowOff>
        </xdr:from>
        <xdr:to>
          <xdr:col>8</xdr:col>
          <xdr:colOff>0</xdr:colOff>
          <xdr:row>24</xdr:row>
          <xdr:rowOff>371475</xdr:rowOff>
        </xdr:to>
        <xdr:sp macro="" textlink="">
          <xdr:nvSpPr>
            <xdr:cNvPr id="23717" name="Group Box 165" hidden="1">
              <a:extLst>
                <a:ext uri="{63B3BB69-23CF-44E3-9099-C40C66FF867C}">
                  <a14:compatExt spid="_x0000_s237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25</xdr:row>
          <xdr:rowOff>38100</xdr:rowOff>
        </xdr:from>
        <xdr:to>
          <xdr:col>8</xdr:col>
          <xdr:colOff>0</xdr:colOff>
          <xdr:row>25</xdr:row>
          <xdr:rowOff>371475</xdr:rowOff>
        </xdr:to>
        <xdr:sp macro="" textlink="">
          <xdr:nvSpPr>
            <xdr:cNvPr id="23718" name="Group Box 166" hidden="1">
              <a:extLst>
                <a:ext uri="{63B3BB69-23CF-44E3-9099-C40C66FF867C}">
                  <a14:compatExt spid="_x0000_s237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26</xdr:row>
          <xdr:rowOff>38100</xdr:rowOff>
        </xdr:from>
        <xdr:to>
          <xdr:col>8</xdr:col>
          <xdr:colOff>0</xdr:colOff>
          <xdr:row>26</xdr:row>
          <xdr:rowOff>371475</xdr:rowOff>
        </xdr:to>
        <xdr:sp macro="" textlink="">
          <xdr:nvSpPr>
            <xdr:cNvPr id="23719" name="Group Box 167" hidden="1">
              <a:extLst>
                <a:ext uri="{63B3BB69-23CF-44E3-9099-C40C66FF867C}">
                  <a14:compatExt spid="_x0000_s237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27</xdr:row>
          <xdr:rowOff>38100</xdr:rowOff>
        </xdr:from>
        <xdr:to>
          <xdr:col>8</xdr:col>
          <xdr:colOff>0</xdr:colOff>
          <xdr:row>27</xdr:row>
          <xdr:rowOff>371475</xdr:rowOff>
        </xdr:to>
        <xdr:sp macro="" textlink="">
          <xdr:nvSpPr>
            <xdr:cNvPr id="23720" name="Group Box 168" hidden="1">
              <a:extLst>
                <a:ext uri="{63B3BB69-23CF-44E3-9099-C40C66FF867C}">
                  <a14:compatExt spid="_x0000_s237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28</xdr:row>
          <xdr:rowOff>38100</xdr:rowOff>
        </xdr:from>
        <xdr:to>
          <xdr:col>8</xdr:col>
          <xdr:colOff>0</xdr:colOff>
          <xdr:row>28</xdr:row>
          <xdr:rowOff>371475</xdr:rowOff>
        </xdr:to>
        <xdr:sp macro="" textlink="">
          <xdr:nvSpPr>
            <xdr:cNvPr id="23721" name="Group Box 169" hidden="1">
              <a:extLst>
                <a:ext uri="{63B3BB69-23CF-44E3-9099-C40C66FF867C}">
                  <a14:compatExt spid="_x0000_s237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29</xdr:row>
          <xdr:rowOff>38100</xdr:rowOff>
        </xdr:from>
        <xdr:to>
          <xdr:col>8</xdr:col>
          <xdr:colOff>0</xdr:colOff>
          <xdr:row>29</xdr:row>
          <xdr:rowOff>371475</xdr:rowOff>
        </xdr:to>
        <xdr:sp macro="" textlink="">
          <xdr:nvSpPr>
            <xdr:cNvPr id="23722" name="Group Box 170" hidden="1">
              <a:extLst>
                <a:ext uri="{63B3BB69-23CF-44E3-9099-C40C66FF867C}">
                  <a14:compatExt spid="_x0000_s237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30</xdr:row>
          <xdr:rowOff>38100</xdr:rowOff>
        </xdr:from>
        <xdr:to>
          <xdr:col>8</xdr:col>
          <xdr:colOff>0</xdr:colOff>
          <xdr:row>30</xdr:row>
          <xdr:rowOff>371475</xdr:rowOff>
        </xdr:to>
        <xdr:sp macro="" textlink="">
          <xdr:nvSpPr>
            <xdr:cNvPr id="23723" name="Group Box 171" hidden="1">
              <a:extLst>
                <a:ext uri="{63B3BB69-23CF-44E3-9099-C40C66FF867C}">
                  <a14:compatExt spid="_x0000_s237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31</xdr:row>
          <xdr:rowOff>38100</xdr:rowOff>
        </xdr:from>
        <xdr:to>
          <xdr:col>8</xdr:col>
          <xdr:colOff>0</xdr:colOff>
          <xdr:row>31</xdr:row>
          <xdr:rowOff>371475</xdr:rowOff>
        </xdr:to>
        <xdr:sp macro="" textlink="">
          <xdr:nvSpPr>
            <xdr:cNvPr id="23724" name="Group Box 172" hidden="1">
              <a:extLst>
                <a:ext uri="{63B3BB69-23CF-44E3-9099-C40C66FF867C}">
                  <a14:compatExt spid="_x0000_s237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32</xdr:row>
          <xdr:rowOff>38100</xdr:rowOff>
        </xdr:from>
        <xdr:to>
          <xdr:col>8</xdr:col>
          <xdr:colOff>0</xdr:colOff>
          <xdr:row>32</xdr:row>
          <xdr:rowOff>371475</xdr:rowOff>
        </xdr:to>
        <xdr:sp macro="" textlink="">
          <xdr:nvSpPr>
            <xdr:cNvPr id="23725" name="Group Box 173" hidden="1">
              <a:extLst>
                <a:ext uri="{63B3BB69-23CF-44E3-9099-C40C66FF867C}">
                  <a14:compatExt spid="_x0000_s237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33</xdr:row>
          <xdr:rowOff>38100</xdr:rowOff>
        </xdr:from>
        <xdr:to>
          <xdr:col>8</xdr:col>
          <xdr:colOff>0</xdr:colOff>
          <xdr:row>33</xdr:row>
          <xdr:rowOff>371475</xdr:rowOff>
        </xdr:to>
        <xdr:sp macro="" textlink="">
          <xdr:nvSpPr>
            <xdr:cNvPr id="23726" name="Group Box 174" hidden="1">
              <a:extLst>
                <a:ext uri="{63B3BB69-23CF-44E3-9099-C40C66FF867C}">
                  <a14:compatExt spid="_x0000_s237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34</xdr:row>
          <xdr:rowOff>38100</xdr:rowOff>
        </xdr:from>
        <xdr:to>
          <xdr:col>8</xdr:col>
          <xdr:colOff>0</xdr:colOff>
          <xdr:row>34</xdr:row>
          <xdr:rowOff>371475</xdr:rowOff>
        </xdr:to>
        <xdr:sp macro="" textlink="">
          <xdr:nvSpPr>
            <xdr:cNvPr id="23727" name="Group Box 175" hidden="1">
              <a:extLst>
                <a:ext uri="{63B3BB69-23CF-44E3-9099-C40C66FF867C}">
                  <a14:compatExt spid="_x0000_s237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35</xdr:row>
          <xdr:rowOff>38100</xdr:rowOff>
        </xdr:from>
        <xdr:to>
          <xdr:col>8</xdr:col>
          <xdr:colOff>0</xdr:colOff>
          <xdr:row>35</xdr:row>
          <xdr:rowOff>371475</xdr:rowOff>
        </xdr:to>
        <xdr:sp macro="" textlink="">
          <xdr:nvSpPr>
            <xdr:cNvPr id="23728" name="Group Box 176" hidden="1">
              <a:extLst>
                <a:ext uri="{63B3BB69-23CF-44E3-9099-C40C66FF867C}">
                  <a14:compatExt spid="_x0000_s237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36</xdr:row>
          <xdr:rowOff>38100</xdr:rowOff>
        </xdr:from>
        <xdr:to>
          <xdr:col>8</xdr:col>
          <xdr:colOff>0</xdr:colOff>
          <xdr:row>36</xdr:row>
          <xdr:rowOff>371475</xdr:rowOff>
        </xdr:to>
        <xdr:sp macro="" textlink="">
          <xdr:nvSpPr>
            <xdr:cNvPr id="23729" name="Group Box 177" hidden="1">
              <a:extLst>
                <a:ext uri="{63B3BB69-23CF-44E3-9099-C40C66FF867C}">
                  <a14:compatExt spid="_x0000_s237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37</xdr:row>
          <xdr:rowOff>38100</xdr:rowOff>
        </xdr:from>
        <xdr:to>
          <xdr:col>8</xdr:col>
          <xdr:colOff>0</xdr:colOff>
          <xdr:row>37</xdr:row>
          <xdr:rowOff>371475</xdr:rowOff>
        </xdr:to>
        <xdr:sp macro="" textlink="">
          <xdr:nvSpPr>
            <xdr:cNvPr id="23730" name="Group Box 178" hidden="1">
              <a:extLst>
                <a:ext uri="{63B3BB69-23CF-44E3-9099-C40C66FF867C}">
                  <a14:compatExt spid="_x0000_s237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38</xdr:row>
          <xdr:rowOff>38100</xdr:rowOff>
        </xdr:from>
        <xdr:to>
          <xdr:col>8</xdr:col>
          <xdr:colOff>0</xdr:colOff>
          <xdr:row>38</xdr:row>
          <xdr:rowOff>371475</xdr:rowOff>
        </xdr:to>
        <xdr:sp macro="" textlink="">
          <xdr:nvSpPr>
            <xdr:cNvPr id="23731" name="Group Box 179" hidden="1">
              <a:extLst>
                <a:ext uri="{63B3BB69-23CF-44E3-9099-C40C66FF867C}">
                  <a14:compatExt spid="_x0000_s237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39</xdr:row>
          <xdr:rowOff>38100</xdr:rowOff>
        </xdr:from>
        <xdr:to>
          <xdr:col>8</xdr:col>
          <xdr:colOff>0</xdr:colOff>
          <xdr:row>39</xdr:row>
          <xdr:rowOff>371475</xdr:rowOff>
        </xdr:to>
        <xdr:sp macro="" textlink="">
          <xdr:nvSpPr>
            <xdr:cNvPr id="23732" name="Group Box 180" hidden="1">
              <a:extLst>
                <a:ext uri="{63B3BB69-23CF-44E3-9099-C40C66FF867C}">
                  <a14:compatExt spid="_x0000_s237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40</xdr:row>
          <xdr:rowOff>38100</xdr:rowOff>
        </xdr:from>
        <xdr:to>
          <xdr:col>8</xdr:col>
          <xdr:colOff>0</xdr:colOff>
          <xdr:row>40</xdr:row>
          <xdr:rowOff>371475</xdr:rowOff>
        </xdr:to>
        <xdr:sp macro="" textlink="">
          <xdr:nvSpPr>
            <xdr:cNvPr id="23733" name="Group Box 181" hidden="1">
              <a:extLst>
                <a:ext uri="{63B3BB69-23CF-44E3-9099-C40C66FF867C}">
                  <a14:compatExt spid="_x0000_s237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41</xdr:row>
          <xdr:rowOff>38100</xdr:rowOff>
        </xdr:from>
        <xdr:to>
          <xdr:col>8</xdr:col>
          <xdr:colOff>0</xdr:colOff>
          <xdr:row>41</xdr:row>
          <xdr:rowOff>371475</xdr:rowOff>
        </xdr:to>
        <xdr:sp macro="" textlink="">
          <xdr:nvSpPr>
            <xdr:cNvPr id="23734" name="Group Box 182" hidden="1">
              <a:extLst>
                <a:ext uri="{63B3BB69-23CF-44E3-9099-C40C66FF867C}">
                  <a14:compatExt spid="_x0000_s237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42</xdr:row>
          <xdr:rowOff>38100</xdr:rowOff>
        </xdr:from>
        <xdr:to>
          <xdr:col>8</xdr:col>
          <xdr:colOff>0</xdr:colOff>
          <xdr:row>42</xdr:row>
          <xdr:rowOff>371475</xdr:rowOff>
        </xdr:to>
        <xdr:sp macro="" textlink="">
          <xdr:nvSpPr>
            <xdr:cNvPr id="23735" name="Group Box 183" hidden="1">
              <a:extLst>
                <a:ext uri="{63B3BB69-23CF-44E3-9099-C40C66FF867C}">
                  <a14:compatExt spid="_x0000_s237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43</xdr:row>
          <xdr:rowOff>38100</xdr:rowOff>
        </xdr:from>
        <xdr:to>
          <xdr:col>8</xdr:col>
          <xdr:colOff>0</xdr:colOff>
          <xdr:row>43</xdr:row>
          <xdr:rowOff>371475</xdr:rowOff>
        </xdr:to>
        <xdr:sp macro="" textlink="">
          <xdr:nvSpPr>
            <xdr:cNvPr id="23736" name="Group Box 184" hidden="1">
              <a:extLst>
                <a:ext uri="{63B3BB69-23CF-44E3-9099-C40C66FF867C}">
                  <a14:compatExt spid="_x0000_s237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44</xdr:row>
          <xdr:rowOff>38100</xdr:rowOff>
        </xdr:from>
        <xdr:to>
          <xdr:col>8</xdr:col>
          <xdr:colOff>0</xdr:colOff>
          <xdr:row>44</xdr:row>
          <xdr:rowOff>371475</xdr:rowOff>
        </xdr:to>
        <xdr:sp macro="" textlink="">
          <xdr:nvSpPr>
            <xdr:cNvPr id="23737" name="Group Box 185" hidden="1">
              <a:extLst>
                <a:ext uri="{63B3BB69-23CF-44E3-9099-C40C66FF867C}">
                  <a14:compatExt spid="_x0000_s237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45</xdr:row>
          <xdr:rowOff>38100</xdr:rowOff>
        </xdr:from>
        <xdr:to>
          <xdr:col>8</xdr:col>
          <xdr:colOff>0</xdr:colOff>
          <xdr:row>45</xdr:row>
          <xdr:rowOff>371475</xdr:rowOff>
        </xdr:to>
        <xdr:sp macro="" textlink="">
          <xdr:nvSpPr>
            <xdr:cNvPr id="23738" name="Group Box 186" hidden="1">
              <a:extLst>
                <a:ext uri="{63B3BB69-23CF-44E3-9099-C40C66FF867C}">
                  <a14:compatExt spid="_x0000_s237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46</xdr:row>
          <xdr:rowOff>38100</xdr:rowOff>
        </xdr:from>
        <xdr:to>
          <xdr:col>8</xdr:col>
          <xdr:colOff>0</xdr:colOff>
          <xdr:row>46</xdr:row>
          <xdr:rowOff>371475</xdr:rowOff>
        </xdr:to>
        <xdr:sp macro="" textlink="">
          <xdr:nvSpPr>
            <xdr:cNvPr id="23739" name="Group Box 187" hidden="1">
              <a:extLst>
                <a:ext uri="{63B3BB69-23CF-44E3-9099-C40C66FF867C}">
                  <a14:compatExt spid="_x0000_s237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47</xdr:row>
          <xdr:rowOff>38100</xdr:rowOff>
        </xdr:from>
        <xdr:to>
          <xdr:col>8</xdr:col>
          <xdr:colOff>0</xdr:colOff>
          <xdr:row>47</xdr:row>
          <xdr:rowOff>371475</xdr:rowOff>
        </xdr:to>
        <xdr:sp macro="" textlink="">
          <xdr:nvSpPr>
            <xdr:cNvPr id="23740" name="Group Box 188" hidden="1">
              <a:extLst>
                <a:ext uri="{63B3BB69-23CF-44E3-9099-C40C66FF867C}">
                  <a14:compatExt spid="_x0000_s237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48</xdr:row>
          <xdr:rowOff>38100</xdr:rowOff>
        </xdr:from>
        <xdr:to>
          <xdr:col>8</xdr:col>
          <xdr:colOff>0</xdr:colOff>
          <xdr:row>48</xdr:row>
          <xdr:rowOff>371475</xdr:rowOff>
        </xdr:to>
        <xdr:sp macro="" textlink="">
          <xdr:nvSpPr>
            <xdr:cNvPr id="23741" name="Group Box 189" hidden="1">
              <a:extLst>
                <a:ext uri="{63B3BB69-23CF-44E3-9099-C40C66FF867C}">
                  <a14:compatExt spid="_x0000_s237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49</xdr:row>
          <xdr:rowOff>38100</xdr:rowOff>
        </xdr:from>
        <xdr:to>
          <xdr:col>8</xdr:col>
          <xdr:colOff>0</xdr:colOff>
          <xdr:row>49</xdr:row>
          <xdr:rowOff>371475</xdr:rowOff>
        </xdr:to>
        <xdr:sp macro="" textlink="">
          <xdr:nvSpPr>
            <xdr:cNvPr id="23742" name="Group Box 190" hidden="1">
              <a:extLst>
                <a:ext uri="{63B3BB69-23CF-44E3-9099-C40C66FF867C}">
                  <a14:compatExt spid="_x0000_s237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50</xdr:row>
          <xdr:rowOff>38100</xdr:rowOff>
        </xdr:from>
        <xdr:to>
          <xdr:col>8</xdr:col>
          <xdr:colOff>0</xdr:colOff>
          <xdr:row>50</xdr:row>
          <xdr:rowOff>371475</xdr:rowOff>
        </xdr:to>
        <xdr:sp macro="" textlink="">
          <xdr:nvSpPr>
            <xdr:cNvPr id="23743" name="Group Box 191" hidden="1">
              <a:extLst>
                <a:ext uri="{63B3BB69-23CF-44E3-9099-C40C66FF867C}">
                  <a14:compatExt spid="_x0000_s237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51</xdr:row>
          <xdr:rowOff>38100</xdr:rowOff>
        </xdr:from>
        <xdr:to>
          <xdr:col>8</xdr:col>
          <xdr:colOff>0</xdr:colOff>
          <xdr:row>51</xdr:row>
          <xdr:rowOff>371475</xdr:rowOff>
        </xdr:to>
        <xdr:sp macro="" textlink="">
          <xdr:nvSpPr>
            <xdr:cNvPr id="23744" name="Group Box 192" hidden="1">
              <a:extLst>
                <a:ext uri="{63B3BB69-23CF-44E3-9099-C40C66FF867C}">
                  <a14:compatExt spid="_x0000_s237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52</xdr:row>
          <xdr:rowOff>38100</xdr:rowOff>
        </xdr:from>
        <xdr:to>
          <xdr:col>8</xdr:col>
          <xdr:colOff>0</xdr:colOff>
          <xdr:row>52</xdr:row>
          <xdr:rowOff>371475</xdr:rowOff>
        </xdr:to>
        <xdr:sp macro="" textlink="">
          <xdr:nvSpPr>
            <xdr:cNvPr id="23745" name="Group Box 193" hidden="1">
              <a:extLst>
                <a:ext uri="{63B3BB69-23CF-44E3-9099-C40C66FF867C}">
                  <a14:compatExt spid="_x0000_s237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53</xdr:row>
          <xdr:rowOff>38100</xdr:rowOff>
        </xdr:from>
        <xdr:to>
          <xdr:col>8</xdr:col>
          <xdr:colOff>0</xdr:colOff>
          <xdr:row>53</xdr:row>
          <xdr:rowOff>371475</xdr:rowOff>
        </xdr:to>
        <xdr:sp macro="" textlink="">
          <xdr:nvSpPr>
            <xdr:cNvPr id="23746" name="Group Box 194" hidden="1">
              <a:extLst>
                <a:ext uri="{63B3BB69-23CF-44E3-9099-C40C66FF867C}">
                  <a14:compatExt spid="_x0000_s237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54</xdr:row>
          <xdr:rowOff>38100</xdr:rowOff>
        </xdr:from>
        <xdr:to>
          <xdr:col>8</xdr:col>
          <xdr:colOff>0</xdr:colOff>
          <xdr:row>54</xdr:row>
          <xdr:rowOff>371475</xdr:rowOff>
        </xdr:to>
        <xdr:sp macro="" textlink="">
          <xdr:nvSpPr>
            <xdr:cNvPr id="23747" name="Group Box 195" hidden="1">
              <a:extLst>
                <a:ext uri="{63B3BB69-23CF-44E3-9099-C40C66FF867C}">
                  <a14:compatExt spid="_x0000_s237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55</xdr:row>
          <xdr:rowOff>38100</xdr:rowOff>
        </xdr:from>
        <xdr:to>
          <xdr:col>8</xdr:col>
          <xdr:colOff>0</xdr:colOff>
          <xdr:row>55</xdr:row>
          <xdr:rowOff>371475</xdr:rowOff>
        </xdr:to>
        <xdr:sp macro="" textlink="">
          <xdr:nvSpPr>
            <xdr:cNvPr id="23748" name="Group Box 196" hidden="1">
              <a:extLst>
                <a:ext uri="{63B3BB69-23CF-44E3-9099-C40C66FF867C}">
                  <a14:compatExt spid="_x0000_s237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56</xdr:row>
          <xdr:rowOff>38100</xdr:rowOff>
        </xdr:from>
        <xdr:to>
          <xdr:col>8</xdr:col>
          <xdr:colOff>0</xdr:colOff>
          <xdr:row>56</xdr:row>
          <xdr:rowOff>371475</xdr:rowOff>
        </xdr:to>
        <xdr:sp macro="" textlink="">
          <xdr:nvSpPr>
            <xdr:cNvPr id="23749" name="Group Box 197" hidden="1">
              <a:extLst>
                <a:ext uri="{63B3BB69-23CF-44E3-9099-C40C66FF867C}">
                  <a14:compatExt spid="_x0000_s237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57</xdr:row>
          <xdr:rowOff>38100</xdr:rowOff>
        </xdr:from>
        <xdr:to>
          <xdr:col>8</xdr:col>
          <xdr:colOff>0</xdr:colOff>
          <xdr:row>57</xdr:row>
          <xdr:rowOff>371475</xdr:rowOff>
        </xdr:to>
        <xdr:sp macro="" textlink="">
          <xdr:nvSpPr>
            <xdr:cNvPr id="23750" name="Group Box 198" hidden="1">
              <a:extLst>
                <a:ext uri="{63B3BB69-23CF-44E3-9099-C40C66FF867C}">
                  <a14:compatExt spid="_x0000_s237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7</xdr:col>
      <xdr:colOff>340178</xdr:colOff>
      <xdr:row>4</xdr:row>
      <xdr:rowOff>421821</xdr:rowOff>
    </xdr:from>
    <xdr:to>
      <xdr:col>10</xdr:col>
      <xdr:colOff>1523998</xdr:colOff>
      <xdr:row>4</xdr:row>
      <xdr:rowOff>1224641</xdr:rowOff>
    </xdr:to>
    <xdr:sp macro="" textlink="">
      <xdr:nvSpPr>
        <xdr:cNvPr id="200" name="正方形/長方形 199"/>
        <xdr:cNvSpPr/>
      </xdr:nvSpPr>
      <xdr:spPr>
        <a:xfrm>
          <a:off x="8226878" y="1641021"/>
          <a:ext cx="4574720" cy="80282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latin typeface="UD デジタル 教科書体 NK-B" panose="02020700000000000000" pitchFamily="18" charset="-128"/>
              <a:ea typeface="UD デジタル 教科書体 NK-B" panose="02020700000000000000" pitchFamily="18" charset="-128"/>
            </a:rPr>
            <a:t>生年月日や住所などの間違いが多発しております。</a:t>
          </a:r>
          <a:endParaRPr kumimoji="1" lang="en-US" altLang="ja-JP" sz="1600">
            <a:latin typeface="UD デジタル 教科書体 NK-B" panose="02020700000000000000" pitchFamily="18" charset="-128"/>
            <a:ea typeface="UD デジタル 教科書体 NK-B" panose="02020700000000000000" pitchFamily="18" charset="-128"/>
          </a:endParaRPr>
        </a:p>
        <a:p>
          <a:pPr algn="ctr"/>
          <a:r>
            <a:rPr kumimoji="1" lang="ja-JP" altLang="en-US" sz="1600">
              <a:latin typeface="UD デジタル 教科書体 NK-B" panose="02020700000000000000" pitchFamily="18" charset="-128"/>
              <a:ea typeface="UD デジタル 教科書体 NK-B" panose="02020700000000000000" pitchFamily="18" charset="-128"/>
            </a:rPr>
            <a:t>再度のご確認の上ご返送をお願いいたします。</a:t>
          </a:r>
        </a:p>
      </xdr:txBody>
    </xdr:sp>
    <xdr:clientData/>
  </xdr:twoCellAnchor>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95250</xdr:rowOff>
        </xdr:to>
        <xdr:sp macro="" textlink="">
          <xdr:nvSpPr>
            <xdr:cNvPr id="23751" name="Group Box 199" hidden="1">
              <a:extLst>
                <a:ext uri="{63B3BB69-23CF-44E3-9099-C40C66FF867C}">
                  <a14:compatExt spid="_x0000_s237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95250</xdr:rowOff>
        </xdr:to>
        <xdr:sp macro="" textlink="">
          <xdr:nvSpPr>
            <xdr:cNvPr id="23752" name="Group Box 200" hidden="1">
              <a:extLst>
                <a:ext uri="{63B3BB69-23CF-44E3-9099-C40C66FF867C}">
                  <a14:compatExt spid="_x0000_s237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108</xdr:row>
          <xdr:rowOff>0</xdr:rowOff>
        </xdr:from>
        <xdr:to>
          <xdr:col>7</xdr:col>
          <xdr:colOff>962025</xdr:colOff>
          <xdr:row>109</xdr:row>
          <xdr:rowOff>95250</xdr:rowOff>
        </xdr:to>
        <xdr:sp macro="" textlink="">
          <xdr:nvSpPr>
            <xdr:cNvPr id="23753" name="Group Box 201" hidden="1">
              <a:extLst>
                <a:ext uri="{63B3BB69-23CF-44E3-9099-C40C66FF867C}">
                  <a14:compatExt spid="_x0000_s237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8</xdr:row>
          <xdr:rowOff>38100</xdr:rowOff>
        </xdr:from>
        <xdr:to>
          <xdr:col>8</xdr:col>
          <xdr:colOff>0</xdr:colOff>
          <xdr:row>8</xdr:row>
          <xdr:rowOff>371475</xdr:rowOff>
        </xdr:to>
        <xdr:sp macro="" textlink="">
          <xdr:nvSpPr>
            <xdr:cNvPr id="23754" name="Group Box 202" hidden="1">
              <a:extLst>
                <a:ext uri="{63B3BB69-23CF-44E3-9099-C40C66FF867C}">
                  <a14:compatExt spid="_x0000_s237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58</xdr:row>
          <xdr:rowOff>38100</xdr:rowOff>
        </xdr:from>
        <xdr:to>
          <xdr:col>8</xdr:col>
          <xdr:colOff>0</xdr:colOff>
          <xdr:row>58</xdr:row>
          <xdr:rowOff>371475</xdr:rowOff>
        </xdr:to>
        <xdr:sp macro="" textlink="">
          <xdr:nvSpPr>
            <xdr:cNvPr id="23755" name="Group Box 203" hidden="1">
              <a:extLst>
                <a:ext uri="{63B3BB69-23CF-44E3-9099-C40C66FF867C}">
                  <a14:compatExt spid="_x0000_s237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58</xdr:row>
          <xdr:rowOff>38100</xdr:rowOff>
        </xdr:from>
        <xdr:to>
          <xdr:col>8</xdr:col>
          <xdr:colOff>0</xdr:colOff>
          <xdr:row>58</xdr:row>
          <xdr:rowOff>371475</xdr:rowOff>
        </xdr:to>
        <xdr:sp macro="" textlink="">
          <xdr:nvSpPr>
            <xdr:cNvPr id="23756" name="Group Box 204" hidden="1">
              <a:extLst>
                <a:ext uri="{63B3BB69-23CF-44E3-9099-C40C66FF867C}">
                  <a14:compatExt spid="_x0000_s237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58</xdr:row>
          <xdr:rowOff>38100</xdr:rowOff>
        </xdr:from>
        <xdr:to>
          <xdr:col>8</xdr:col>
          <xdr:colOff>0</xdr:colOff>
          <xdr:row>58</xdr:row>
          <xdr:rowOff>371475</xdr:rowOff>
        </xdr:to>
        <xdr:sp macro="" textlink="">
          <xdr:nvSpPr>
            <xdr:cNvPr id="23757" name="Group Box 205" hidden="1">
              <a:extLst>
                <a:ext uri="{63B3BB69-23CF-44E3-9099-C40C66FF867C}">
                  <a14:compatExt spid="_x0000_s237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25</xdr:row>
          <xdr:rowOff>38100</xdr:rowOff>
        </xdr:from>
        <xdr:to>
          <xdr:col>8</xdr:col>
          <xdr:colOff>0</xdr:colOff>
          <xdr:row>25</xdr:row>
          <xdr:rowOff>371475</xdr:rowOff>
        </xdr:to>
        <xdr:sp macro="" textlink="">
          <xdr:nvSpPr>
            <xdr:cNvPr id="23758" name="Group Box 206" hidden="1">
              <a:extLst>
                <a:ext uri="{63B3BB69-23CF-44E3-9099-C40C66FF867C}">
                  <a14:compatExt spid="_x0000_s237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25</xdr:row>
          <xdr:rowOff>38100</xdr:rowOff>
        </xdr:from>
        <xdr:to>
          <xdr:col>8</xdr:col>
          <xdr:colOff>0</xdr:colOff>
          <xdr:row>25</xdr:row>
          <xdr:rowOff>371475</xdr:rowOff>
        </xdr:to>
        <xdr:sp macro="" textlink="">
          <xdr:nvSpPr>
            <xdr:cNvPr id="23759" name="Group Box 207" hidden="1">
              <a:extLst>
                <a:ext uri="{63B3BB69-23CF-44E3-9099-C40C66FF867C}">
                  <a14:compatExt spid="_x0000_s237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ables/table1.xml><?xml version="1.0" encoding="utf-8"?>
<table xmlns="http://schemas.openxmlformats.org/spreadsheetml/2006/main" id="2" name="受診情報3423" displayName="受診情報3423" ref="A8:AN54" totalsRowShown="0" headerRowDxfId="90" dataDxfId="89" tableBorderDxfId="88">
  <autoFilter ref="A8:AN54"/>
  <tableColumns count="40">
    <tableColumn id="1" name="管理_x000a_番号" dataDxfId="87">
      <calculatedColumnFormula>ROW()-8</calculatedColumnFormula>
    </tableColumn>
    <tableColumn id="2" name="第1_x000a_希望日" dataDxfId="86"/>
    <tableColumn id="3" name="第2_x000a_希望日" dataDxfId="85"/>
    <tableColumn id="4" name="受診日_x000a_（病院記入欄）" dataDxfId="84"/>
    <tableColumn id="35" name="健康保険証_x000a_番号" dataDxfId="83"/>
    <tableColumn id="6" name="漢字氏名" dataDxfId="82"/>
    <tableColumn id="7" name="フリガナ" dataDxfId="81"/>
    <tableColumn id="8" name="性別" dataDxfId="80"/>
    <tableColumn id="9" name="生年月日" dataDxfId="79"/>
    <tableColumn id="10" name="郵便番号" dataDxfId="78"/>
    <tableColumn id="11" name="住所" dataDxfId="77"/>
    <tableColumn id="12" name="電話番号" dataDxfId="76"/>
    <tableColumn id="13" name="胃検査" dataDxfId="75"/>
    <tableColumn id="14" name="健診コース" dataDxfId="74"/>
    <tableColumn id="15" name="子宮" dataDxfId="73"/>
    <tableColumn id="40" name="HPV" dataDxfId="72"/>
    <tableColumn id="16" name="乳がん" dataDxfId="71"/>
    <tableColumn id="17" name="脳" dataDxfId="70"/>
    <tableColumn id="18" name="肺がん" dataDxfId="69"/>
    <tableColumn id="41" name="PET" dataDxfId="68"/>
    <tableColumn id="19" name="心臓" dataDxfId="67"/>
    <tableColumn id="20" name="ピロリ" dataDxfId="66"/>
    <tableColumn id="22" name="骨" dataDxfId="65"/>
    <tableColumn id="24" name="アレルギー検査" dataDxfId="64"/>
    <tableColumn id="25" name="前立腺" dataDxfId="63"/>
    <tableColumn id="42" name="腫瘍マーカー_x000a_3種" dataDxfId="62"/>
    <tableColumn id="21" name="備考" dataDxfId="61"/>
    <tableColumn id="26" name="子宮2" dataDxfId="60">
      <calculatedColumnFormula>IF(受診情報3423[[#This Row],[子宮]]="希望",TRUE,"")</calculatedColumnFormula>
    </tableColumn>
    <tableColumn id="43" name="HPV2" dataDxfId="59">
      <calculatedColumnFormula>IF(受診情報3423[[#This Row],[HPV]]="希望",TRUE,"")</calculatedColumnFormula>
    </tableColumn>
    <tableColumn id="27" name="乳がん2" dataDxfId="58">
      <calculatedColumnFormula>IF(受診情報3423[[#This Row],[乳がん]]="希望",TRUE,"")</calculatedColumnFormula>
    </tableColumn>
    <tableColumn id="28" name="脳2" dataDxfId="57">
      <calculatedColumnFormula>IF(受診情報3423[[#This Row],[脳]]="希望",TRUE,"")</calculatedColumnFormula>
    </tableColumn>
    <tableColumn id="29" name="肺がん2" dataDxfId="56">
      <calculatedColumnFormula>IF(受診情報3423[[#This Row],[肺がん]]="希望",TRUE,"")</calculatedColumnFormula>
    </tableColumn>
    <tableColumn id="44" name="PET2" dataDxfId="55">
      <calculatedColumnFormula>IF(受診情報3423[[#This Row],[PET]]="希望",TRUE,"")</calculatedColumnFormula>
    </tableColumn>
    <tableColumn id="30" name="心臓2" dataDxfId="54">
      <calculatedColumnFormula>IF(受診情報3423[[#This Row],[心臓]]="希望",TRUE,"")</calculatedColumnFormula>
    </tableColumn>
    <tableColumn id="31" name="ピロリ2" dataDxfId="53">
      <calculatedColumnFormula>IF(受診情報3423[[#This Row],[ピロリ]]="希望",TRUE,"")</calculatedColumnFormula>
    </tableColumn>
    <tableColumn id="32" name="骨2" dataDxfId="52">
      <calculatedColumnFormula>IF(受診情報3423[[#This Row],[骨]]="希望",TRUE,"")</calculatedColumnFormula>
    </tableColumn>
    <tableColumn id="33" name="アレルギー検査2" dataDxfId="51">
      <calculatedColumnFormula>IF(受診情報3423[[#This Row],[アレルギー検査]]="希望",TRUE,"")</calculatedColumnFormula>
    </tableColumn>
    <tableColumn id="34" name="前立腺2" dataDxfId="50">
      <calculatedColumnFormula>IF(受診情報3423[[#This Row],[前立腺]]="希望",TRUE,"")</calculatedColumnFormula>
    </tableColumn>
    <tableColumn id="23" name="腫瘍マーカー3種２" dataDxfId="49">
      <calculatedColumnFormula>IF(受診情報3423[[#This Row],[腫瘍マーカー
3種]]="希望",TRUE,"")</calculatedColumnFormula>
    </tableColumn>
    <tableColumn id="5" name="性別2" dataDxfId="48">
      <calculatedColumnFormula>IF(受診情報3423[[#This Row],[性別]]="男性",1,IF(受診情報3423[[#This Row],[性別]]="女性",2,""))</calculatedColumnFormula>
    </tableColumn>
  </tableColumns>
  <tableStyleInfo name="TableStyleMedium20" showFirstColumn="0" showLastColumn="0" showRowStripes="1" showColumnStripes="0"/>
</table>
</file>

<file path=xl/tables/table2.xml><?xml version="1.0" encoding="utf-8"?>
<table xmlns="http://schemas.openxmlformats.org/spreadsheetml/2006/main" id="1" name="受診情報3422" displayName="受診情報3422" ref="A8:AP108" totalsRowShown="0" headerRowDxfId="44" dataDxfId="43" tableBorderDxfId="42">
  <autoFilter ref="A8:AP108"/>
  <tableColumns count="42">
    <tableColumn id="1" name="管理_x000a_番号" dataDxfId="41">
      <calculatedColumnFormula>ROW()-8</calculatedColumnFormula>
    </tableColumn>
    <tableColumn id="2" name="第1_x000a_希望日" dataDxfId="40"/>
    <tableColumn id="3" name="第2_x000a_希望日" dataDxfId="39"/>
    <tableColumn id="4" name="受診日_x000a_（病院記入欄）" dataDxfId="38"/>
    <tableColumn id="35" name="健康保険証_x000a_番号" dataDxfId="37"/>
    <tableColumn id="6" name="漢字氏名" dataDxfId="36"/>
    <tableColumn id="7" name="フリガナ" dataDxfId="35"/>
    <tableColumn id="8" name="性別" dataDxfId="34"/>
    <tableColumn id="9" name="生年月日" dataDxfId="33"/>
    <tableColumn id="10" name="郵便番号" dataDxfId="32"/>
    <tableColumn id="11" name="住所" dataDxfId="31"/>
    <tableColumn id="12" name="電話番号" dataDxfId="30"/>
    <tableColumn id="13" name="胃検査" dataDxfId="29"/>
    <tableColumn id="14" name="健診コース" dataDxfId="28"/>
    <tableColumn id="15" name="子宮" dataDxfId="27"/>
    <tableColumn id="40" name="HPV" dataDxfId="26"/>
    <tableColumn id="16" name="乳がん" dataDxfId="25"/>
    <tableColumn id="17" name="脳" dataDxfId="24"/>
    <tableColumn id="18" name="肺がん" dataDxfId="23"/>
    <tableColumn id="41" name="PET" dataDxfId="22"/>
    <tableColumn id="36" name="大腸CT" dataDxfId="21"/>
    <tableColumn id="19" name="心臓" dataDxfId="20"/>
    <tableColumn id="20" name="ピロリ" dataDxfId="19"/>
    <tableColumn id="22" name="骨" dataDxfId="18"/>
    <tableColumn id="24" name="アレルギー検査" dataDxfId="17"/>
    <tableColumn id="25" name="前立腺" dataDxfId="16"/>
    <tableColumn id="42" name="腫瘍マーカー_x000a_3種" dataDxfId="15"/>
    <tableColumn id="21" name="備考" dataDxfId="14"/>
    <tableColumn id="26" name="子宮2" dataDxfId="13">
      <calculatedColumnFormula>IF(受診情報3422[[#This Row],[子宮]]="希望",TRUE,"")</calculatedColumnFormula>
    </tableColumn>
    <tableColumn id="43" name="HPV2" dataDxfId="12">
      <calculatedColumnFormula>IF(受診情報3422[[#This Row],[HPV]]="希望",TRUE,"")</calculatedColumnFormula>
    </tableColumn>
    <tableColumn id="27" name="乳がん2" dataDxfId="11">
      <calculatedColumnFormula>IF(受診情報3422[[#This Row],[乳がん]]="希望",TRUE,"")</calculatedColumnFormula>
    </tableColumn>
    <tableColumn id="28" name="脳2" dataDxfId="10">
      <calculatedColumnFormula>IF(受診情報3422[[#This Row],[脳]]="希望",TRUE,"")</calculatedColumnFormula>
    </tableColumn>
    <tableColumn id="29" name="肺がん2" dataDxfId="9">
      <calculatedColumnFormula>IF(受診情報3422[[#This Row],[肺がん]]="希望",TRUE,"")</calculatedColumnFormula>
    </tableColumn>
    <tableColumn id="44" name="PET2" dataDxfId="8">
      <calculatedColumnFormula>IF(受診情報3422[[#This Row],[PET]]="希望",TRUE,"")</calculatedColumnFormula>
    </tableColumn>
    <tableColumn id="37" name="大腸CT2" dataDxfId="7">
      <calculatedColumnFormula>IF(受診情報3422[[#This Row],[大腸CT]]="希望",TRUE,"")</calculatedColumnFormula>
    </tableColumn>
    <tableColumn id="30" name="心臓2" dataDxfId="6">
      <calculatedColumnFormula>IF(受診情報3422[[#This Row],[心臓]]="希望",TRUE,"")</calculatedColumnFormula>
    </tableColumn>
    <tableColumn id="31" name="ピロリ2" dataDxfId="5">
      <calculatedColumnFormula>IF(受診情報3422[[#This Row],[ピロリ]]="希望",TRUE,"")</calculatedColumnFormula>
    </tableColumn>
    <tableColumn id="32" name="骨2" dataDxfId="4">
      <calculatedColumnFormula>IF(受診情報3422[[#This Row],[骨]]="希望",TRUE,"")</calculatedColumnFormula>
    </tableColumn>
    <tableColumn id="33" name="アレルギー検査2" dataDxfId="3">
      <calculatedColumnFormula>IF(受診情報3422[[#This Row],[アレルギー検査]]="希望",TRUE,"")</calculatedColumnFormula>
    </tableColumn>
    <tableColumn id="34" name="前立腺2" dataDxfId="2">
      <calculatedColumnFormula>IF(受診情報3422[[#This Row],[前立腺]]="希望",TRUE,"")</calculatedColumnFormula>
    </tableColumn>
    <tableColumn id="23" name="腫瘍マーカー3種２" dataDxfId="1">
      <calculatedColumnFormula>IF(受診情報3422[[#This Row],[腫瘍マーカー
3種]]="希望",TRUE,"")</calculatedColumnFormula>
    </tableColumn>
    <tableColumn id="5" name="性別2" dataDxfId="0">
      <calculatedColumnFormula>IF(受診情報3422[[#This Row],[性別]]="男性",1,IF(受診情報3422[[#This Row],[性別]]="女性",2,""))</calculatedColumnFormula>
    </tableColumn>
  </tableColumns>
  <tableStyleInfo name="TableStyleMedium20"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8" Type="http://schemas.openxmlformats.org/officeDocument/2006/relationships/ctrlProp" Target="../ctrlProps/ctrlProp235.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table" Target="../tables/table1.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360.xml"/><Relationship Id="rId21" Type="http://schemas.openxmlformats.org/officeDocument/2006/relationships/ctrlProp" Target="../ctrlProps/ctrlProp264.xml"/><Relationship Id="rId42" Type="http://schemas.openxmlformats.org/officeDocument/2006/relationships/ctrlProp" Target="../ctrlProps/ctrlProp285.xml"/><Relationship Id="rId63" Type="http://schemas.openxmlformats.org/officeDocument/2006/relationships/ctrlProp" Target="../ctrlProps/ctrlProp306.xml"/><Relationship Id="rId84" Type="http://schemas.openxmlformats.org/officeDocument/2006/relationships/ctrlProp" Target="../ctrlProps/ctrlProp327.xml"/><Relationship Id="rId138" Type="http://schemas.openxmlformats.org/officeDocument/2006/relationships/ctrlProp" Target="../ctrlProps/ctrlProp381.xml"/><Relationship Id="rId159" Type="http://schemas.openxmlformats.org/officeDocument/2006/relationships/ctrlProp" Target="../ctrlProps/ctrlProp402.xml"/><Relationship Id="rId170" Type="http://schemas.openxmlformats.org/officeDocument/2006/relationships/ctrlProp" Target="../ctrlProps/ctrlProp413.xml"/><Relationship Id="rId191" Type="http://schemas.openxmlformats.org/officeDocument/2006/relationships/ctrlProp" Target="../ctrlProps/ctrlProp434.xml"/><Relationship Id="rId205" Type="http://schemas.openxmlformats.org/officeDocument/2006/relationships/ctrlProp" Target="../ctrlProps/ctrlProp448.xml"/><Relationship Id="rId107" Type="http://schemas.openxmlformats.org/officeDocument/2006/relationships/ctrlProp" Target="../ctrlProps/ctrlProp350.xml"/><Relationship Id="rId11" Type="http://schemas.openxmlformats.org/officeDocument/2006/relationships/ctrlProp" Target="../ctrlProps/ctrlProp254.xml"/><Relationship Id="rId32" Type="http://schemas.openxmlformats.org/officeDocument/2006/relationships/ctrlProp" Target="../ctrlProps/ctrlProp275.xml"/><Relationship Id="rId37" Type="http://schemas.openxmlformats.org/officeDocument/2006/relationships/ctrlProp" Target="../ctrlProps/ctrlProp280.xml"/><Relationship Id="rId53" Type="http://schemas.openxmlformats.org/officeDocument/2006/relationships/ctrlProp" Target="../ctrlProps/ctrlProp296.xml"/><Relationship Id="rId58" Type="http://schemas.openxmlformats.org/officeDocument/2006/relationships/ctrlProp" Target="../ctrlProps/ctrlProp301.xml"/><Relationship Id="rId74" Type="http://schemas.openxmlformats.org/officeDocument/2006/relationships/ctrlProp" Target="../ctrlProps/ctrlProp317.xml"/><Relationship Id="rId79" Type="http://schemas.openxmlformats.org/officeDocument/2006/relationships/ctrlProp" Target="../ctrlProps/ctrlProp322.xml"/><Relationship Id="rId102" Type="http://schemas.openxmlformats.org/officeDocument/2006/relationships/ctrlProp" Target="../ctrlProps/ctrlProp345.xml"/><Relationship Id="rId123" Type="http://schemas.openxmlformats.org/officeDocument/2006/relationships/ctrlProp" Target="../ctrlProps/ctrlProp366.xml"/><Relationship Id="rId128" Type="http://schemas.openxmlformats.org/officeDocument/2006/relationships/ctrlProp" Target="../ctrlProps/ctrlProp371.xml"/><Relationship Id="rId144" Type="http://schemas.openxmlformats.org/officeDocument/2006/relationships/ctrlProp" Target="../ctrlProps/ctrlProp387.xml"/><Relationship Id="rId149" Type="http://schemas.openxmlformats.org/officeDocument/2006/relationships/ctrlProp" Target="../ctrlProps/ctrlProp392.xml"/><Relationship Id="rId5" Type="http://schemas.openxmlformats.org/officeDocument/2006/relationships/ctrlProp" Target="../ctrlProps/ctrlProp248.xml"/><Relationship Id="rId90" Type="http://schemas.openxmlformats.org/officeDocument/2006/relationships/ctrlProp" Target="../ctrlProps/ctrlProp333.xml"/><Relationship Id="rId95" Type="http://schemas.openxmlformats.org/officeDocument/2006/relationships/ctrlProp" Target="../ctrlProps/ctrlProp338.xml"/><Relationship Id="rId160" Type="http://schemas.openxmlformats.org/officeDocument/2006/relationships/ctrlProp" Target="../ctrlProps/ctrlProp403.xml"/><Relationship Id="rId165" Type="http://schemas.openxmlformats.org/officeDocument/2006/relationships/ctrlProp" Target="../ctrlProps/ctrlProp408.xml"/><Relationship Id="rId181" Type="http://schemas.openxmlformats.org/officeDocument/2006/relationships/ctrlProp" Target="../ctrlProps/ctrlProp424.xml"/><Relationship Id="rId186" Type="http://schemas.openxmlformats.org/officeDocument/2006/relationships/ctrlProp" Target="../ctrlProps/ctrlProp429.xml"/><Relationship Id="rId211" Type="http://schemas.openxmlformats.org/officeDocument/2006/relationships/table" Target="../tables/table2.xml"/><Relationship Id="rId22" Type="http://schemas.openxmlformats.org/officeDocument/2006/relationships/ctrlProp" Target="../ctrlProps/ctrlProp265.xml"/><Relationship Id="rId27" Type="http://schemas.openxmlformats.org/officeDocument/2006/relationships/ctrlProp" Target="../ctrlProps/ctrlProp270.xml"/><Relationship Id="rId43" Type="http://schemas.openxmlformats.org/officeDocument/2006/relationships/ctrlProp" Target="../ctrlProps/ctrlProp286.xml"/><Relationship Id="rId48" Type="http://schemas.openxmlformats.org/officeDocument/2006/relationships/ctrlProp" Target="../ctrlProps/ctrlProp291.xml"/><Relationship Id="rId64" Type="http://schemas.openxmlformats.org/officeDocument/2006/relationships/ctrlProp" Target="../ctrlProps/ctrlProp307.xml"/><Relationship Id="rId69" Type="http://schemas.openxmlformats.org/officeDocument/2006/relationships/ctrlProp" Target="../ctrlProps/ctrlProp312.xml"/><Relationship Id="rId113" Type="http://schemas.openxmlformats.org/officeDocument/2006/relationships/ctrlProp" Target="../ctrlProps/ctrlProp356.xml"/><Relationship Id="rId118" Type="http://schemas.openxmlformats.org/officeDocument/2006/relationships/ctrlProp" Target="../ctrlProps/ctrlProp361.xml"/><Relationship Id="rId134" Type="http://schemas.openxmlformats.org/officeDocument/2006/relationships/ctrlProp" Target="../ctrlProps/ctrlProp377.xml"/><Relationship Id="rId139" Type="http://schemas.openxmlformats.org/officeDocument/2006/relationships/ctrlProp" Target="../ctrlProps/ctrlProp382.xml"/><Relationship Id="rId80" Type="http://schemas.openxmlformats.org/officeDocument/2006/relationships/ctrlProp" Target="../ctrlProps/ctrlProp323.xml"/><Relationship Id="rId85" Type="http://schemas.openxmlformats.org/officeDocument/2006/relationships/ctrlProp" Target="../ctrlProps/ctrlProp328.xml"/><Relationship Id="rId150" Type="http://schemas.openxmlformats.org/officeDocument/2006/relationships/ctrlProp" Target="../ctrlProps/ctrlProp393.xml"/><Relationship Id="rId155" Type="http://schemas.openxmlformats.org/officeDocument/2006/relationships/ctrlProp" Target="../ctrlProps/ctrlProp398.xml"/><Relationship Id="rId171" Type="http://schemas.openxmlformats.org/officeDocument/2006/relationships/ctrlProp" Target="../ctrlProps/ctrlProp414.xml"/><Relationship Id="rId176" Type="http://schemas.openxmlformats.org/officeDocument/2006/relationships/ctrlProp" Target="../ctrlProps/ctrlProp419.xml"/><Relationship Id="rId192" Type="http://schemas.openxmlformats.org/officeDocument/2006/relationships/ctrlProp" Target="../ctrlProps/ctrlProp435.xml"/><Relationship Id="rId197" Type="http://schemas.openxmlformats.org/officeDocument/2006/relationships/ctrlProp" Target="../ctrlProps/ctrlProp440.xml"/><Relationship Id="rId206" Type="http://schemas.openxmlformats.org/officeDocument/2006/relationships/ctrlProp" Target="../ctrlProps/ctrlProp449.xml"/><Relationship Id="rId201" Type="http://schemas.openxmlformats.org/officeDocument/2006/relationships/ctrlProp" Target="../ctrlProps/ctrlProp444.xml"/><Relationship Id="rId12" Type="http://schemas.openxmlformats.org/officeDocument/2006/relationships/ctrlProp" Target="../ctrlProps/ctrlProp255.xml"/><Relationship Id="rId17" Type="http://schemas.openxmlformats.org/officeDocument/2006/relationships/ctrlProp" Target="../ctrlProps/ctrlProp260.xml"/><Relationship Id="rId33" Type="http://schemas.openxmlformats.org/officeDocument/2006/relationships/ctrlProp" Target="../ctrlProps/ctrlProp276.xml"/><Relationship Id="rId38" Type="http://schemas.openxmlformats.org/officeDocument/2006/relationships/ctrlProp" Target="../ctrlProps/ctrlProp281.xml"/><Relationship Id="rId59" Type="http://schemas.openxmlformats.org/officeDocument/2006/relationships/ctrlProp" Target="../ctrlProps/ctrlProp302.xml"/><Relationship Id="rId103" Type="http://schemas.openxmlformats.org/officeDocument/2006/relationships/ctrlProp" Target="../ctrlProps/ctrlProp346.xml"/><Relationship Id="rId108" Type="http://schemas.openxmlformats.org/officeDocument/2006/relationships/ctrlProp" Target="../ctrlProps/ctrlProp351.xml"/><Relationship Id="rId124" Type="http://schemas.openxmlformats.org/officeDocument/2006/relationships/ctrlProp" Target="../ctrlProps/ctrlProp367.xml"/><Relationship Id="rId129" Type="http://schemas.openxmlformats.org/officeDocument/2006/relationships/ctrlProp" Target="../ctrlProps/ctrlProp372.xml"/><Relationship Id="rId54" Type="http://schemas.openxmlformats.org/officeDocument/2006/relationships/ctrlProp" Target="../ctrlProps/ctrlProp297.xml"/><Relationship Id="rId70" Type="http://schemas.openxmlformats.org/officeDocument/2006/relationships/ctrlProp" Target="../ctrlProps/ctrlProp313.xml"/><Relationship Id="rId75" Type="http://schemas.openxmlformats.org/officeDocument/2006/relationships/ctrlProp" Target="../ctrlProps/ctrlProp318.xml"/><Relationship Id="rId91" Type="http://schemas.openxmlformats.org/officeDocument/2006/relationships/ctrlProp" Target="../ctrlProps/ctrlProp334.xml"/><Relationship Id="rId96" Type="http://schemas.openxmlformats.org/officeDocument/2006/relationships/ctrlProp" Target="../ctrlProps/ctrlProp339.xml"/><Relationship Id="rId140" Type="http://schemas.openxmlformats.org/officeDocument/2006/relationships/ctrlProp" Target="../ctrlProps/ctrlProp383.xml"/><Relationship Id="rId145" Type="http://schemas.openxmlformats.org/officeDocument/2006/relationships/ctrlProp" Target="../ctrlProps/ctrlProp388.xml"/><Relationship Id="rId161" Type="http://schemas.openxmlformats.org/officeDocument/2006/relationships/ctrlProp" Target="../ctrlProps/ctrlProp404.xml"/><Relationship Id="rId166" Type="http://schemas.openxmlformats.org/officeDocument/2006/relationships/ctrlProp" Target="../ctrlProps/ctrlProp409.xml"/><Relationship Id="rId182" Type="http://schemas.openxmlformats.org/officeDocument/2006/relationships/ctrlProp" Target="../ctrlProps/ctrlProp425.xml"/><Relationship Id="rId187" Type="http://schemas.openxmlformats.org/officeDocument/2006/relationships/ctrlProp" Target="../ctrlProps/ctrlProp430.xml"/><Relationship Id="rId1" Type="http://schemas.openxmlformats.org/officeDocument/2006/relationships/printerSettings" Target="../printerSettings/printerSettings4.bin"/><Relationship Id="rId6" Type="http://schemas.openxmlformats.org/officeDocument/2006/relationships/ctrlProp" Target="../ctrlProps/ctrlProp249.xml"/><Relationship Id="rId23" Type="http://schemas.openxmlformats.org/officeDocument/2006/relationships/ctrlProp" Target="../ctrlProps/ctrlProp266.xml"/><Relationship Id="rId28" Type="http://schemas.openxmlformats.org/officeDocument/2006/relationships/ctrlProp" Target="../ctrlProps/ctrlProp271.xml"/><Relationship Id="rId49" Type="http://schemas.openxmlformats.org/officeDocument/2006/relationships/ctrlProp" Target="../ctrlProps/ctrlProp292.xml"/><Relationship Id="rId114" Type="http://schemas.openxmlformats.org/officeDocument/2006/relationships/ctrlProp" Target="../ctrlProps/ctrlProp357.xml"/><Relationship Id="rId119" Type="http://schemas.openxmlformats.org/officeDocument/2006/relationships/ctrlProp" Target="../ctrlProps/ctrlProp362.xml"/><Relationship Id="rId44" Type="http://schemas.openxmlformats.org/officeDocument/2006/relationships/ctrlProp" Target="../ctrlProps/ctrlProp287.xml"/><Relationship Id="rId60" Type="http://schemas.openxmlformats.org/officeDocument/2006/relationships/ctrlProp" Target="../ctrlProps/ctrlProp303.xml"/><Relationship Id="rId65" Type="http://schemas.openxmlformats.org/officeDocument/2006/relationships/ctrlProp" Target="../ctrlProps/ctrlProp308.xml"/><Relationship Id="rId81" Type="http://schemas.openxmlformats.org/officeDocument/2006/relationships/ctrlProp" Target="../ctrlProps/ctrlProp324.xml"/><Relationship Id="rId86" Type="http://schemas.openxmlformats.org/officeDocument/2006/relationships/ctrlProp" Target="../ctrlProps/ctrlProp329.xml"/><Relationship Id="rId130" Type="http://schemas.openxmlformats.org/officeDocument/2006/relationships/ctrlProp" Target="../ctrlProps/ctrlProp373.xml"/><Relationship Id="rId135" Type="http://schemas.openxmlformats.org/officeDocument/2006/relationships/ctrlProp" Target="../ctrlProps/ctrlProp378.xml"/><Relationship Id="rId151" Type="http://schemas.openxmlformats.org/officeDocument/2006/relationships/ctrlProp" Target="../ctrlProps/ctrlProp394.xml"/><Relationship Id="rId156" Type="http://schemas.openxmlformats.org/officeDocument/2006/relationships/ctrlProp" Target="../ctrlProps/ctrlProp399.xml"/><Relationship Id="rId177" Type="http://schemas.openxmlformats.org/officeDocument/2006/relationships/ctrlProp" Target="../ctrlProps/ctrlProp420.xml"/><Relationship Id="rId198" Type="http://schemas.openxmlformats.org/officeDocument/2006/relationships/ctrlProp" Target="../ctrlProps/ctrlProp441.xml"/><Relationship Id="rId172" Type="http://schemas.openxmlformats.org/officeDocument/2006/relationships/ctrlProp" Target="../ctrlProps/ctrlProp415.xml"/><Relationship Id="rId193" Type="http://schemas.openxmlformats.org/officeDocument/2006/relationships/ctrlProp" Target="../ctrlProps/ctrlProp436.xml"/><Relationship Id="rId202" Type="http://schemas.openxmlformats.org/officeDocument/2006/relationships/ctrlProp" Target="../ctrlProps/ctrlProp445.xml"/><Relationship Id="rId207" Type="http://schemas.openxmlformats.org/officeDocument/2006/relationships/ctrlProp" Target="../ctrlProps/ctrlProp450.xml"/><Relationship Id="rId13" Type="http://schemas.openxmlformats.org/officeDocument/2006/relationships/ctrlProp" Target="../ctrlProps/ctrlProp256.xml"/><Relationship Id="rId18" Type="http://schemas.openxmlformats.org/officeDocument/2006/relationships/ctrlProp" Target="../ctrlProps/ctrlProp261.xml"/><Relationship Id="rId39" Type="http://schemas.openxmlformats.org/officeDocument/2006/relationships/ctrlProp" Target="../ctrlProps/ctrlProp282.xml"/><Relationship Id="rId109" Type="http://schemas.openxmlformats.org/officeDocument/2006/relationships/ctrlProp" Target="../ctrlProps/ctrlProp352.xml"/><Relationship Id="rId34" Type="http://schemas.openxmlformats.org/officeDocument/2006/relationships/ctrlProp" Target="../ctrlProps/ctrlProp277.xml"/><Relationship Id="rId50" Type="http://schemas.openxmlformats.org/officeDocument/2006/relationships/ctrlProp" Target="../ctrlProps/ctrlProp293.xml"/><Relationship Id="rId55" Type="http://schemas.openxmlformats.org/officeDocument/2006/relationships/ctrlProp" Target="../ctrlProps/ctrlProp298.xml"/><Relationship Id="rId76" Type="http://schemas.openxmlformats.org/officeDocument/2006/relationships/ctrlProp" Target="../ctrlProps/ctrlProp319.xml"/><Relationship Id="rId97" Type="http://schemas.openxmlformats.org/officeDocument/2006/relationships/ctrlProp" Target="../ctrlProps/ctrlProp340.xml"/><Relationship Id="rId104" Type="http://schemas.openxmlformats.org/officeDocument/2006/relationships/ctrlProp" Target="../ctrlProps/ctrlProp347.xml"/><Relationship Id="rId120" Type="http://schemas.openxmlformats.org/officeDocument/2006/relationships/ctrlProp" Target="../ctrlProps/ctrlProp363.xml"/><Relationship Id="rId125" Type="http://schemas.openxmlformats.org/officeDocument/2006/relationships/ctrlProp" Target="../ctrlProps/ctrlProp368.xml"/><Relationship Id="rId141" Type="http://schemas.openxmlformats.org/officeDocument/2006/relationships/ctrlProp" Target="../ctrlProps/ctrlProp384.xml"/><Relationship Id="rId146" Type="http://schemas.openxmlformats.org/officeDocument/2006/relationships/ctrlProp" Target="../ctrlProps/ctrlProp389.xml"/><Relationship Id="rId167" Type="http://schemas.openxmlformats.org/officeDocument/2006/relationships/ctrlProp" Target="../ctrlProps/ctrlProp410.xml"/><Relationship Id="rId188" Type="http://schemas.openxmlformats.org/officeDocument/2006/relationships/ctrlProp" Target="../ctrlProps/ctrlProp431.xml"/><Relationship Id="rId7" Type="http://schemas.openxmlformats.org/officeDocument/2006/relationships/ctrlProp" Target="../ctrlProps/ctrlProp250.xml"/><Relationship Id="rId71" Type="http://schemas.openxmlformats.org/officeDocument/2006/relationships/ctrlProp" Target="../ctrlProps/ctrlProp314.xml"/><Relationship Id="rId92" Type="http://schemas.openxmlformats.org/officeDocument/2006/relationships/ctrlProp" Target="../ctrlProps/ctrlProp335.xml"/><Relationship Id="rId162" Type="http://schemas.openxmlformats.org/officeDocument/2006/relationships/ctrlProp" Target="../ctrlProps/ctrlProp405.xml"/><Relationship Id="rId183" Type="http://schemas.openxmlformats.org/officeDocument/2006/relationships/ctrlProp" Target="../ctrlProps/ctrlProp426.xml"/><Relationship Id="rId2" Type="http://schemas.openxmlformats.org/officeDocument/2006/relationships/drawing" Target="../drawings/drawing2.xml"/><Relationship Id="rId29" Type="http://schemas.openxmlformats.org/officeDocument/2006/relationships/ctrlProp" Target="../ctrlProps/ctrlProp272.xml"/><Relationship Id="rId24" Type="http://schemas.openxmlformats.org/officeDocument/2006/relationships/ctrlProp" Target="../ctrlProps/ctrlProp267.xml"/><Relationship Id="rId40" Type="http://schemas.openxmlformats.org/officeDocument/2006/relationships/ctrlProp" Target="../ctrlProps/ctrlProp283.xml"/><Relationship Id="rId45" Type="http://schemas.openxmlformats.org/officeDocument/2006/relationships/ctrlProp" Target="../ctrlProps/ctrlProp288.xml"/><Relationship Id="rId66" Type="http://schemas.openxmlformats.org/officeDocument/2006/relationships/ctrlProp" Target="../ctrlProps/ctrlProp309.xml"/><Relationship Id="rId87" Type="http://schemas.openxmlformats.org/officeDocument/2006/relationships/ctrlProp" Target="../ctrlProps/ctrlProp330.xml"/><Relationship Id="rId110" Type="http://schemas.openxmlformats.org/officeDocument/2006/relationships/ctrlProp" Target="../ctrlProps/ctrlProp353.xml"/><Relationship Id="rId115" Type="http://schemas.openxmlformats.org/officeDocument/2006/relationships/ctrlProp" Target="../ctrlProps/ctrlProp358.xml"/><Relationship Id="rId131" Type="http://schemas.openxmlformats.org/officeDocument/2006/relationships/ctrlProp" Target="../ctrlProps/ctrlProp374.xml"/><Relationship Id="rId136" Type="http://schemas.openxmlformats.org/officeDocument/2006/relationships/ctrlProp" Target="../ctrlProps/ctrlProp379.xml"/><Relationship Id="rId157" Type="http://schemas.openxmlformats.org/officeDocument/2006/relationships/ctrlProp" Target="../ctrlProps/ctrlProp400.xml"/><Relationship Id="rId178" Type="http://schemas.openxmlformats.org/officeDocument/2006/relationships/ctrlProp" Target="../ctrlProps/ctrlProp421.xml"/><Relationship Id="rId61" Type="http://schemas.openxmlformats.org/officeDocument/2006/relationships/ctrlProp" Target="../ctrlProps/ctrlProp304.xml"/><Relationship Id="rId82" Type="http://schemas.openxmlformats.org/officeDocument/2006/relationships/ctrlProp" Target="../ctrlProps/ctrlProp325.xml"/><Relationship Id="rId152" Type="http://schemas.openxmlformats.org/officeDocument/2006/relationships/ctrlProp" Target="../ctrlProps/ctrlProp395.xml"/><Relationship Id="rId173" Type="http://schemas.openxmlformats.org/officeDocument/2006/relationships/ctrlProp" Target="../ctrlProps/ctrlProp416.xml"/><Relationship Id="rId194" Type="http://schemas.openxmlformats.org/officeDocument/2006/relationships/ctrlProp" Target="../ctrlProps/ctrlProp437.xml"/><Relationship Id="rId199" Type="http://schemas.openxmlformats.org/officeDocument/2006/relationships/ctrlProp" Target="../ctrlProps/ctrlProp442.xml"/><Relationship Id="rId203" Type="http://schemas.openxmlformats.org/officeDocument/2006/relationships/ctrlProp" Target="../ctrlProps/ctrlProp446.xml"/><Relationship Id="rId208" Type="http://schemas.openxmlformats.org/officeDocument/2006/relationships/ctrlProp" Target="../ctrlProps/ctrlProp451.xml"/><Relationship Id="rId19" Type="http://schemas.openxmlformats.org/officeDocument/2006/relationships/ctrlProp" Target="../ctrlProps/ctrlProp262.xml"/><Relationship Id="rId14" Type="http://schemas.openxmlformats.org/officeDocument/2006/relationships/ctrlProp" Target="../ctrlProps/ctrlProp257.xml"/><Relationship Id="rId30" Type="http://schemas.openxmlformats.org/officeDocument/2006/relationships/ctrlProp" Target="../ctrlProps/ctrlProp273.xml"/><Relationship Id="rId35" Type="http://schemas.openxmlformats.org/officeDocument/2006/relationships/ctrlProp" Target="../ctrlProps/ctrlProp278.xml"/><Relationship Id="rId56" Type="http://schemas.openxmlformats.org/officeDocument/2006/relationships/ctrlProp" Target="../ctrlProps/ctrlProp299.xml"/><Relationship Id="rId77" Type="http://schemas.openxmlformats.org/officeDocument/2006/relationships/ctrlProp" Target="../ctrlProps/ctrlProp320.xml"/><Relationship Id="rId100" Type="http://schemas.openxmlformats.org/officeDocument/2006/relationships/ctrlProp" Target="../ctrlProps/ctrlProp343.xml"/><Relationship Id="rId105" Type="http://schemas.openxmlformats.org/officeDocument/2006/relationships/ctrlProp" Target="../ctrlProps/ctrlProp348.xml"/><Relationship Id="rId126" Type="http://schemas.openxmlformats.org/officeDocument/2006/relationships/ctrlProp" Target="../ctrlProps/ctrlProp369.xml"/><Relationship Id="rId147" Type="http://schemas.openxmlformats.org/officeDocument/2006/relationships/ctrlProp" Target="../ctrlProps/ctrlProp390.xml"/><Relationship Id="rId168" Type="http://schemas.openxmlformats.org/officeDocument/2006/relationships/ctrlProp" Target="../ctrlProps/ctrlProp411.xml"/><Relationship Id="rId8" Type="http://schemas.openxmlformats.org/officeDocument/2006/relationships/ctrlProp" Target="../ctrlProps/ctrlProp251.xml"/><Relationship Id="rId51" Type="http://schemas.openxmlformats.org/officeDocument/2006/relationships/ctrlProp" Target="../ctrlProps/ctrlProp294.xml"/><Relationship Id="rId72" Type="http://schemas.openxmlformats.org/officeDocument/2006/relationships/ctrlProp" Target="../ctrlProps/ctrlProp315.xml"/><Relationship Id="rId93" Type="http://schemas.openxmlformats.org/officeDocument/2006/relationships/ctrlProp" Target="../ctrlProps/ctrlProp336.xml"/><Relationship Id="rId98" Type="http://schemas.openxmlformats.org/officeDocument/2006/relationships/ctrlProp" Target="../ctrlProps/ctrlProp341.xml"/><Relationship Id="rId121" Type="http://schemas.openxmlformats.org/officeDocument/2006/relationships/ctrlProp" Target="../ctrlProps/ctrlProp364.xml"/><Relationship Id="rId142" Type="http://schemas.openxmlformats.org/officeDocument/2006/relationships/ctrlProp" Target="../ctrlProps/ctrlProp385.xml"/><Relationship Id="rId163" Type="http://schemas.openxmlformats.org/officeDocument/2006/relationships/ctrlProp" Target="../ctrlProps/ctrlProp406.xml"/><Relationship Id="rId184" Type="http://schemas.openxmlformats.org/officeDocument/2006/relationships/ctrlProp" Target="../ctrlProps/ctrlProp427.xml"/><Relationship Id="rId189" Type="http://schemas.openxmlformats.org/officeDocument/2006/relationships/ctrlProp" Target="../ctrlProps/ctrlProp432.xml"/><Relationship Id="rId3" Type="http://schemas.openxmlformats.org/officeDocument/2006/relationships/vmlDrawing" Target="../drawings/vmlDrawing2.vml"/><Relationship Id="rId25" Type="http://schemas.openxmlformats.org/officeDocument/2006/relationships/ctrlProp" Target="../ctrlProps/ctrlProp268.xml"/><Relationship Id="rId46" Type="http://schemas.openxmlformats.org/officeDocument/2006/relationships/ctrlProp" Target="../ctrlProps/ctrlProp289.xml"/><Relationship Id="rId67" Type="http://schemas.openxmlformats.org/officeDocument/2006/relationships/ctrlProp" Target="../ctrlProps/ctrlProp310.xml"/><Relationship Id="rId116" Type="http://schemas.openxmlformats.org/officeDocument/2006/relationships/ctrlProp" Target="../ctrlProps/ctrlProp359.xml"/><Relationship Id="rId137" Type="http://schemas.openxmlformats.org/officeDocument/2006/relationships/ctrlProp" Target="../ctrlProps/ctrlProp380.xml"/><Relationship Id="rId158" Type="http://schemas.openxmlformats.org/officeDocument/2006/relationships/ctrlProp" Target="../ctrlProps/ctrlProp401.xml"/><Relationship Id="rId20" Type="http://schemas.openxmlformats.org/officeDocument/2006/relationships/ctrlProp" Target="../ctrlProps/ctrlProp263.xml"/><Relationship Id="rId41" Type="http://schemas.openxmlformats.org/officeDocument/2006/relationships/ctrlProp" Target="../ctrlProps/ctrlProp284.xml"/><Relationship Id="rId62" Type="http://schemas.openxmlformats.org/officeDocument/2006/relationships/ctrlProp" Target="../ctrlProps/ctrlProp305.xml"/><Relationship Id="rId83" Type="http://schemas.openxmlformats.org/officeDocument/2006/relationships/ctrlProp" Target="../ctrlProps/ctrlProp326.xml"/><Relationship Id="rId88" Type="http://schemas.openxmlformats.org/officeDocument/2006/relationships/ctrlProp" Target="../ctrlProps/ctrlProp331.xml"/><Relationship Id="rId111" Type="http://schemas.openxmlformats.org/officeDocument/2006/relationships/ctrlProp" Target="../ctrlProps/ctrlProp354.xml"/><Relationship Id="rId132" Type="http://schemas.openxmlformats.org/officeDocument/2006/relationships/ctrlProp" Target="../ctrlProps/ctrlProp375.xml"/><Relationship Id="rId153" Type="http://schemas.openxmlformats.org/officeDocument/2006/relationships/ctrlProp" Target="../ctrlProps/ctrlProp396.xml"/><Relationship Id="rId174" Type="http://schemas.openxmlformats.org/officeDocument/2006/relationships/ctrlProp" Target="../ctrlProps/ctrlProp417.xml"/><Relationship Id="rId179" Type="http://schemas.openxmlformats.org/officeDocument/2006/relationships/ctrlProp" Target="../ctrlProps/ctrlProp422.xml"/><Relationship Id="rId195" Type="http://schemas.openxmlformats.org/officeDocument/2006/relationships/ctrlProp" Target="../ctrlProps/ctrlProp438.xml"/><Relationship Id="rId209" Type="http://schemas.openxmlformats.org/officeDocument/2006/relationships/ctrlProp" Target="../ctrlProps/ctrlProp452.xml"/><Relationship Id="rId190" Type="http://schemas.openxmlformats.org/officeDocument/2006/relationships/ctrlProp" Target="../ctrlProps/ctrlProp433.xml"/><Relationship Id="rId204" Type="http://schemas.openxmlformats.org/officeDocument/2006/relationships/ctrlProp" Target="../ctrlProps/ctrlProp447.xml"/><Relationship Id="rId15" Type="http://schemas.openxmlformats.org/officeDocument/2006/relationships/ctrlProp" Target="../ctrlProps/ctrlProp258.xml"/><Relationship Id="rId36" Type="http://schemas.openxmlformats.org/officeDocument/2006/relationships/ctrlProp" Target="../ctrlProps/ctrlProp279.xml"/><Relationship Id="rId57" Type="http://schemas.openxmlformats.org/officeDocument/2006/relationships/ctrlProp" Target="../ctrlProps/ctrlProp300.xml"/><Relationship Id="rId106" Type="http://schemas.openxmlformats.org/officeDocument/2006/relationships/ctrlProp" Target="../ctrlProps/ctrlProp349.xml"/><Relationship Id="rId127" Type="http://schemas.openxmlformats.org/officeDocument/2006/relationships/ctrlProp" Target="../ctrlProps/ctrlProp370.xml"/><Relationship Id="rId10" Type="http://schemas.openxmlformats.org/officeDocument/2006/relationships/ctrlProp" Target="../ctrlProps/ctrlProp253.xml"/><Relationship Id="rId31" Type="http://schemas.openxmlformats.org/officeDocument/2006/relationships/ctrlProp" Target="../ctrlProps/ctrlProp274.xml"/><Relationship Id="rId52" Type="http://schemas.openxmlformats.org/officeDocument/2006/relationships/ctrlProp" Target="../ctrlProps/ctrlProp295.xml"/><Relationship Id="rId73" Type="http://schemas.openxmlformats.org/officeDocument/2006/relationships/ctrlProp" Target="../ctrlProps/ctrlProp316.xml"/><Relationship Id="rId78" Type="http://schemas.openxmlformats.org/officeDocument/2006/relationships/ctrlProp" Target="../ctrlProps/ctrlProp321.xml"/><Relationship Id="rId94" Type="http://schemas.openxmlformats.org/officeDocument/2006/relationships/ctrlProp" Target="../ctrlProps/ctrlProp337.xml"/><Relationship Id="rId99" Type="http://schemas.openxmlformats.org/officeDocument/2006/relationships/ctrlProp" Target="../ctrlProps/ctrlProp342.xml"/><Relationship Id="rId101" Type="http://schemas.openxmlformats.org/officeDocument/2006/relationships/ctrlProp" Target="../ctrlProps/ctrlProp344.xml"/><Relationship Id="rId122" Type="http://schemas.openxmlformats.org/officeDocument/2006/relationships/ctrlProp" Target="../ctrlProps/ctrlProp365.xml"/><Relationship Id="rId143" Type="http://schemas.openxmlformats.org/officeDocument/2006/relationships/ctrlProp" Target="../ctrlProps/ctrlProp386.xml"/><Relationship Id="rId148" Type="http://schemas.openxmlformats.org/officeDocument/2006/relationships/ctrlProp" Target="../ctrlProps/ctrlProp391.xml"/><Relationship Id="rId164" Type="http://schemas.openxmlformats.org/officeDocument/2006/relationships/ctrlProp" Target="../ctrlProps/ctrlProp407.xml"/><Relationship Id="rId169" Type="http://schemas.openxmlformats.org/officeDocument/2006/relationships/ctrlProp" Target="../ctrlProps/ctrlProp412.xml"/><Relationship Id="rId185" Type="http://schemas.openxmlformats.org/officeDocument/2006/relationships/ctrlProp" Target="../ctrlProps/ctrlProp428.xml"/><Relationship Id="rId4" Type="http://schemas.openxmlformats.org/officeDocument/2006/relationships/ctrlProp" Target="../ctrlProps/ctrlProp247.xml"/><Relationship Id="rId9" Type="http://schemas.openxmlformats.org/officeDocument/2006/relationships/ctrlProp" Target="../ctrlProps/ctrlProp252.xml"/><Relationship Id="rId180" Type="http://schemas.openxmlformats.org/officeDocument/2006/relationships/ctrlProp" Target="../ctrlProps/ctrlProp423.xml"/><Relationship Id="rId210" Type="http://schemas.openxmlformats.org/officeDocument/2006/relationships/ctrlProp" Target="../ctrlProps/ctrlProp453.xml"/><Relationship Id="rId26" Type="http://schemas.openxmlformats.org/officeDocument/2006/relationships/ctrlProp" Target="../ctrlProps/ctrlProp269.xml"/><Relationship Id="rId47" Type="http://schemas.openxmlformats.org/officeDocument/2006/relationships/ctrlProp" Target="../ctrlProps/ctrlProp290.xml"/><Relationship Id="rId68" Type="http://schemas.openxmlformats.org/officeDocument/2006/relationships/ctrlProp" Target="../ctrlProps/ctrlProp311.xml"/><Relationship Id="rId89" Type="http://schemas.openxmlformats.org/officeDocument/2006/relationships/ctrlProp" Target="../ctrlProps/ctrlProp332.xml"/><Relationship Id="rId112" Type="http://schemas.openxmlformats.org/officeDocument/2006/relationships/ctrlProp" Target="../ctrlProps/ctrlProp355.xml"/><Relationship Id="rId133" Type="http://schemas.openxmlformats.org/officeDocument/2006/relationships/ctrlProp" Target="../ctrlProps/ctrlProp376.xml"/><Relationship Id="rId154" Type="http://schemas.openxmlformats.org/officeDocument/2006/relationships/ctrlProp" Target="../ctrlProps/ctrlProp397.xml"/><Relationship Id="rId175" Type="http://schemas.openxmlformats.org/officeDocument/2006/relationships/ctrlProp" Target="../ctrlProps/ctrlProp418.xml"/><Relationship Id="rId196" Type="http://schemas.openxmlformats.org/officeDocument/2006/relationships/ctrlProp" Target="../ctrlProps/ctrlProp439.xml"/><Relationship Id="rId200" Type="http://schemas.openxmlformats.org/officeDocument/2006/relationships/ctrlProp" Target="../ctrlProps/ctrlProp443.xml"/><Relationship Id="rId16" Type="http://schemas.openxmlformats.org/officeDocument/2006/relationships/ctrlProp" Target="../ctrlProps/ctrlProp25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B102"/>
  <sheetViews>
    <sheetView zoomScale="70" zoomScaleNormal="70" workbookViewId="0">
      <selection activeCell="X5" sqref="X5:Z5"/>
    </sheetView>
  </sheetViews>
  <sheetFormatPr defaultRowHeight="18.75" x14ac:dyDescent="0.4"/>
  <cols>
    <col min="1" max="1" width="5" customWidth="1"/>
    <col min="2" max="4" width="12.375" customWidth="1"/>
    <col min="5" max="5" width="16.125" customWidth="1"/>
    <col min="6" max="7" width="22.625" customWidth="1"/>
    <col min="8" max="8" width="12.75" customWidth="1"/>
    <col min="9" max="9" width="17.625" customWidth="1"/>
    <col min="10" max="10" width="14.125" customWidth="1"/>
    <col min="11" max="12" width="35.5" customWidth="1"/>
    <col min="13" max="13" width="10.625" customWidth="1"/>
    <col min="14" max="14" width="14.125" customWidth="1"/>
    <col min="15" max="25" width="9" customWidth="1"/>
    <col min="26" max="26" width="14.125" customWidth="1"/>
    <col min="27" max="27" width="41.125" customWidth="1"/>
    <col min="28" max="31" width="8.625" hidden="1" customWidth="1"/>
    <col min="32" max="35" width="10.625" hidden="1" customWidth="1"/>
    <col min="36" max="36" width="12.875" hidden="1" customWidth="1"/>
    <col min="37" max="41" width="7.375" hidden="1" customWidth="1"/>
    <col min="42" max="46" width="2.75" hidden="1" customWidth="1"/>
    <col min="47" max="53" width="9" hidden="1" customWidth="1"/>
    <col min="54" max="54" width="7.5" hidden="1" customWidth="1"/>
    <col min="55" max="56" width="0" hidden="1" customWidth="1"/>
  </cols>
  <sheetData>
    <row r="1" spans="1:51" ht="24" customHeight="1" x14ac:dyDescent="0.4">
      <c r="B1" s="49" t="s">
        <v>73</v>
      </c>
    </row>
    <row r="2" spans="1:51" ht="24" customHeight="1" x14ac:dyDescent="0.4">
      <c r="B2" s="147" t="s">
        <v>3</v>
      </c>
      <c r="C2" s="148"/>
      <c r="D2" s="148"/>
      <c r="E2" s="149"/>
      <c r="F2" s="128" t="s">
        <v>1</v>
      </c>
      <c r="G2" s="128"/>
      <c r="H2" s="147" t="s">
        <v>2</v>
      </c>
      <c r="I2" s="149"/>
      <c r="J2" s="147" t="s">
        <v>4</v>
      </c>
      <c r="K2" s="149"/>
      <c r="L2" s="150" t="s">
        <v>23</v>
      </c>
      <c r="M2" s="150"/>
      <c r="N2" s="150"/>
      <c r="O2" s="128" t="s">
        <v>24</v>
      </c>
      <c r="P2" s="128"/>
      <c r="Q2" s="128"/>
      <c r="R2" s="128"/>
      <c r="S2" s="128" t="s">
        <v>25</v>
      </c>
      <c r="T2" s="128"/>
    </row>
    <row r="3" spans="1:51" ht="24" customHeight="1" x14ac:dyDescent="0.4">
      <c r="B3" s="129" t="s">
        <v>74</v>
      </c>
      <c r="C3" s="130"/>
      <c r="D3" s="130"/>
      <c r="E3" s="131"/>
      <c r="F3" s="135" t="s">
        <v>75</v>
      </c>
      <c r="G3" s="135"/>
      <c r="H3" s="136" t="s">
        <v>76</v>
      </c>
      <c r="I3" s="137"/>
      <c r="J3" s="140">
        <v>5291642</v>
      </c>
      <c r="K3" s="141"/>
      <c r="L3" s="144" t="s">
        <v>77</v>
      </c>
      <c r="M3" s="144"/>
      <c r="N3" s="144"/>
      <c r="O3" s="145" t="s">
        <v>78</v>
      </c>
      <c r="P3" s="145"/>
      <c r="Q3" s="145"/>
      <c r="R3" s="145"/>
      <c r="S3" s="145" t="s">
        <v>79</v>
      </c>
      <c r="T3" s="145"/>
      <c r="U3" s="50" t="s">
        <v>42</v>
      </c>
      <c r="V3" s="51" t="s">
        <v>51</v>
      </c>
      <c r="W3" s="50">
        <f>COUNTA(I10:I29)</f>
        <v>1</v>
      </c>
      <c r="X3" s="115"/>
      <c r="Y3" s="116"/>
      <c r="Z3" s="116"/>
      <c r="AA3" s="116"/>
      <c r="AB3" s="116"/>
      <c r="AC3" s="117"/>
      <c r="AD3" s="118"/>
      <c r="AR3" t="s">
        <v>44</v>
      </c>
    </row>
    <row r="4" spans="1:51" ht="24" customHeight="1" x14ac:dyDescent="0.4">
      <c r="B4" s="132"/>
      <c r="C4" s="133"/>
      <c r="D4" s="133"/>
      <c r="E4" s="134"/>
      <c r="F4" s="135"/>
      <c r="G4" s="135"/>
      <c r="H4" s="138"/>
      <c r="I4" s="139"/>
      <c r="J4" s="142"/>
      <c r="K4" s="143"/>
      <c r="L4" s="144"/>
      <c r="M4" s="144"/>
      <c r="N4" s="144"/>
      <c r="O4" s="146"/>
      <c r="P4" s="146"/>
      <c r="Q4" s="146"/>
      <c r="R4" s="146"/>
      <c r="S4" s="146"/>
      <c r="T4" s="146"/>
      <c r="AR4" t="s">
        <v>45</v>
      </c>
    </row>
    <row r="5" spans="1:51" ht="183" customHeight="1" x14ac:dyDescent="0.4">
      <c r="B5" s="119" t="s">
        <v>80</v>
      </c>
      <c r="C5" s="120"/>
      <c r="D5" s="120"/>
      <c r="E5" s="52" t="s">
        <v>81</v>
      </c>
      <c r="F5" s="121" t="s">
        <v>82</v>
      </c>
      <c r="G5" s="121"/>
      <c r="H5" s="122" t="s">
        <v>83</v>
      </c>
      <c r="I5" s="123"/>
      <c r="J5" s="124" t="s">
        <v>84</v>
      </c>
      <c r="K5" s="125"/>
      <c r="L5" s="53" t="s">
        <v>85</v>
      </c>
      <c r="M5" s="124" t="s">
        <v>86</v>
      </c>
      <c r="N5" s="125"/>
      <c r="O5" s="126" t="s">
        <v>87</v>
      </c>
      <c r="P5" s="127"/>
      <c r="Q5" s="127"/>
      <c r="R5" s="127"/>
      <c r="S5" s="127"/>
      <c r="T5" s="127"/>
      <c r="U5" s="105" t="s">
        <v>88</v>
      </c>
      <c r="V5" s="105"/>
      <c r="W5" s="105"/>
      <c r="X5" s="105" t="s">
        <v>89</v>
      </c>
      <c r="Y5" s="105"/>
      <c r="Z5" s="106"/>
      <c r="AA5" s="54" t="s">
        <v>90</v>
      </c>
    </row>
    <row r="6" spans="1:51" ht="24" customHeight="1" x14ac:dyDescent="0.4">
      <c r="A6" s="9"/>
      <c r="B6" s="107" t="s">
        <v>30</v>
      </c>
      <c r="C6" s="107"/>
      <c r="D6" s="107"/>
      <c r="E6" s="108" t="s">
        <v>19</v>
      </c>
      <c r="F6" s="109"/>
      <c r="G6" s="109"/>
      <c r="H6" s="109"/>
      <c r="I6" s="109"/>
      <c r="J6" s="109"/>
      <c r="K6" s="109"/>
      <c r="L6" s="110"/>
      <c r="M6" s="111" t="s">
        <v>28</v>
      </c>
      <c r="N6" s="111"/>
      <c r="O6" s="112" t="s">
        <v>29</v>
      </c>
      <c r="P6" s="113"/>
      <c r="Q6" s="113"/>
      <c r="R6" s="113"/>
      <c r="S6" s="113"/>
      <c r="T6" s="113"/>
      <c r="U6" s="113"/>
      <c r="V6" s="113"/>
      <c r="W6" s="113"/>
      <c r="X6" s="113"/>
      <c r="Y6" s="113"/>
      <c r="Z6" s="114"/>
      <c r="AA6" s="23" t="s">
        <v>26</v>
      </c>
      <c r="AU6" t="s">
        <v>20</v>
      </c>
    </row>
    <row r="7" spans="1:51" ht="12.75" hidden="1" customHeight="1" x14ac:dyDescent="0.4">
      <c r="A7" s="47">
        <f>COLUMN()</f>
        <v>1</v>
      </c>
      <c r="B7" s="47">
        <f>COLUMN()</f>
        <v>2</v>
      </c>
      <c r="C7" s="47">
        <f>COLUMN()</f>
        <v>3</v>
      </c>
      <c r="D7" s="47">
        <f>COLUMN()</f>
        <v>4</v>
      </c>
      <c r="E7" s="47">
        <f>COLUMN()</f>
        <v>5</v>
      </c>
      <c r="F7" s="47">
        <f>COLUMN()</f>
        <v>6</v>
      </c>
      <c r="G7" s="47">
        <f>COLUMN()</f>
        <v>7</v>
      </c>
      <c r="H7" s="47">
        <f>COLUMN()</f>
        <v>8</v>
      </c>
      <c r="I7" s="47">
        <f>COLUMN()</f>
        <v>9</v>
      </c>
      <c r="J7" s="47">
        <f>COLUMN()</f>
        <v>10</v>
      </c>
      <c r="K7" s="47">
        <f>COLUMN()</f>
        <v>11</v>
      </c>
      <c r="L7" s="47">
        <f>COLUMN()</f>
        <v>12</v>
      </c>
      <c r="M7" s="47">
        <f>COLUMN()</f>
        <v>13</v>
      </c>
      <c r="N7" s="47">
        <f>COLUMN()</f>
        <v>14</v>
      </c>
      <c r="O7" s="47">
        <f>COLUMN()</f>
        <v>15</v>
      </c>
      <c r="P7" s="47">
        <f>COLUMN()</f>
        <v>16</v>
      </c>
      <c r="Q7" s="47">
        <f>COLUMN()</f>
        <v>17</v>
      </c>
      <c r="R7" s="47">
        <f>COLUMN()</f>
        <v>18</v>
      </c>
      <c r="S7" s="47">
        <f>COLUMN()</f>
        <v>19</v>
      </c>
      <c r="T7" s="47">
        <f>COLUMN()</f>
        <v>20</v>
      </c>
      <c r="U7" s="47">
        <f>COLUMN()</f>
        <v>21</v>
      </c>
      <c r="V7" s="47">
        <f>COLUMN()</f>
        <v>22</v>
      </c>
      <c r="W7" s="47">
        <f>COLUMN()</f>
        <v>23</v>
      </c>
      <c r="X7" s="47">
        <f>COLUMN()</f>
        <v>24</v>
      </c>
      <c r="Y7" s="48">
        <f>COLUMN()</f>
        <v>25</v>
      </c>
      <c r="Z7" s="48">
        <f>COLUMN()</f>
        <v>26</v>
      </c>
      <c r="AA7" s="48">
        <f>COLUMN()</f>
        <v>27</v>
      </c>
      <c r="AB7" s="48">
        <f>COLUMN()</f>
        <v>28</v>
      </c>
      <c r="AC7" s="48">
        <f>COLUMN()</f>
        <v>29</v>
      </c>
      <c r="AD7" s="48">
        <f>COLUMN()</f>
        <v>30</v>
      </c>
      <c r="AE7" s="48">
        <f>COLUMN()</f>
        <v>31</v>
      </c>
      <c r="AF7" s="48">
        <f>COLUMN()</f>
        <v>32</v>
      </c>
      <c r="AG7" s="48">
        <f>COLUMN()</f>
        <v>33</v>
      </c>
      <c r="AH7" s="48">
        <f>COLUMN()</f>
        <v>34</v>
      </c>
      <c r="AI7" s="48">
        <f>COLUMN()</f>
        <v>35</v>
      </c>
      <c r="AJ7" s="48">
        <f>COLUMN()</f>
        <v>36</v>
      </c>
      <c r="AK7" s="48">
        <f>COLUMN()</f>
        <v>37</v>
      </c>
      <c r="AL7" s="48">
        <f>COLUMN()</f>
        <v>38</v>
      </c>
      <c r="AM7" s="48">
        <f>COLUMN()</f>
        <v>39</v>
      </c>
      <c r="AN7" s="48">
        <f>COLUMN()</f>
        <v>40</v>
      </c>
      <c r="AU7" t="s">
        <v>21</v>
      </c>
    </row>
    <row r="8" spans="1:51" ht="50.25" customHeight="1" x14ac:dyDescent="0.4">
      <c r="A8" s="10" t="s">
        <v>22</v>
      </c>
      <c r="B8" s="24" t="s">
        <v>11</v>
      </c>
      <c r="C8" s="25" t="s">
        <v>12</v>
      </c>
      <c r="D8" s="26" t="s">
        <v>46</v>
      </c>
      <c r="E8" s="27" t="s">
        <v>5</v>
      </c>
      <c r="F8" s="28" t="s">
        <v>6</v>
      </c>
      <c r="G8" s="28" t="s">
        <v>53</v>
      </c>
      <c r="H8" s="28" t="s">
        <v>7</v>
      </c>
      <c r="I8" s="28" t="s">
        <v>8</v>
      </c>
      <c r="J8" s="28" t="s">
        <v>0</v>
      </c>
      <c r="K8" s="28" t="s">
        <v>27</v>
      </c>
      <c r="L8" s="29" t="s">
        <v>32</v>
      </c>
      <c r="M8" s="11" t="s">
        <v>9</v>
      </c>
      <c r="N8" s="11" t="s">
        <v>10</v>
      </c>
      <c r="O8" s="30" t="s">
        <v>13</v>
      </c>
      <c r="P8" s="31" t="s">
        <v>59</v>
      </c>
      <c r="Q8" s="31" t="s">
        <v>14</v>
      </c>
      <c r="R8" s="31" t="s">
        <v>15</v>
      </c>
      <c r="S8" s="31" t="s">
        <v>16</v>
      </c>
      <c r="T8" s="31" t="s">
        <v>60</v>
      </c>
      <c r="U8" s="31" t="s">
        <v>17</v>
      </c>
      <c r="V8" s="31" t="s">
        <v>41</v>
      </c>
      <c r="W8" s="31" t="s">
        <v>31</v>
      </c>
      <c r="X8" s="32" t="s">
        <v>61</v>
      </c>
      <c r="Y8" s="31" t="s">
        <v>33</v>
      </c>
      <c r="Z8" s="33" t="s">
        <v>62</v>
      </c>
      <c r="AA8" s="12" t="s">
        <v>18</v>
      </c>
      <c r="AB8" s="2" t="s">
        <v>34</v>
      </c>
      <c r="AC8" s="3" t="s">
        <v>63</v>
      </c>
      <c r="AD8" s="3" t="s">
        <v>35</v>
      </c>
      <c r="AE8" s="3" t="s">
        <v>36</v>
      </c>
      <c r="AF8" s="3" t="s">
        <v>37</v>
      </c>
      <c r="AG8" s="3" t="s">
        <v>64</v>
      </c>
      <c r="AH8" s="3" t="s">
        <v>38</v>
      </c>
      <c r="AI8" s="4" t="s">
        <v>54</v>
      </c>
      <c r="AJ8" s="3" t="s">
        <v>39</v>
      </c>
      <c r="AK8" s="5" t="s">
        <v>65</v>
      </c>
      <c r="AL8" s="3" t="s">
        <v>40</v>
      </c>
      <c r="AM8" s="3" t="s">
        <v>66</v>
      </c>
      <c r="AN8" s="3" t="s">
        <v>43</v>
      </c>
      <c r="AU8" t="s">
        <v>57</v>
      </c>
      <c r="AY8" t="s">
        <v>55</v>
      </c>
    </row>
    <row r="9" spans="1:51" ht="30" customHeight="1" x14ac:dyDescent="0.4">
      <c r="A9" s="1">
        <f t="shared" ref="A9:A54" si="0">ROW()-8</f>
        <v>1</v>
      </c>
      <c r="B9" s="13">
        <v>44662</v>
      </c>
      <c r="C9" s="14">
        <v>44669</v>
      </c>
      <c r="D9" s="15"/>
      <c r="E9" s="16">
        <v>1</v>
      </c>
      <c r="F9" s="16" t="s">
        <v>91</v>
      </c>
      <c r="G9" s="16" t="s">
        <v>92</v>
      </c>
      <c r="H9" s="17" t="s">
        <v>44</v>
      </c>
      <c r="I9" s="44">
        <v>29909</v>
      </c>
      <c r="J9" s="18">
        <v>5291642</v>
      </c>
      <c r="K9" s="19" t="s">
        <v>77</v>
      </c>
      <c r="L9" s="20" t="s">
        <v>78</v>
      </c>
      <c r="M9" s="16" t="s">
        <v>20</v>
      </c>
      <c r="N9" s="21" t="s">
        <v>49</v>
      </c>
      <c r="O9" s="55"/>
      <c r="P9" s="22"/>
      <c r="Q9" s="55"/>
      <c r="R9" s="22" t="s">
        <v>47</v>
      </c>
      <c r="S9" s="55"/>
      <c r="T9" s="22"/>
      <c r="U9" s="55"/>
      <c r="V9" s="22"/>
      <c r="W9" s="55"/>
      <c r="X9" s="22"/>
      <c r="Y9" s="55"/>
      <c r="Z9" s="22"/>
      <c r="AA9" s="34"/>
      <c r="AB9" s="7" t="str">
        <f>IF(受診情報3423[[#This Row],[子宮]]="希望",TRUE,"")</f>
        <v/>
      </c>
      <c r="AC9" s="7" t="str">
        <f>IF(受診情報3423[[#This Row],[HPV]]="希望",TRUE,"")</f>
        <v/>
      </c>
      <c r="AD9" s="7" t="str">
        <f>IF(受診情報3423[[#This Row],[乳がん]]="希望",TRUE,"")</f>
        <v/>
      </c>
      <c r="AE9" s="7" t="b">
        <f>IF(受診情報3423[[#This Row],[脳]]="希望",TRUE,"")</f>
        <v>1</v>
      </c>
      <c r="AF9" s="7" t="str">
        <f>IF(受診情報3423[[#This Row],[肺がん]]="希望",TRUE,"")</f>
        <v/>
      </c>
      <c r="AG9" s="7" t="str">
        <f>IF(受診情報3423[[#This Row],[PET]]="希望",TRUE,"")</f>
        <v/>
      </c>
      <c r="AH9" s="7" t="str">
        <f>IF(受診情報3423[[#This Row],[心臓]]="希望",TRUE,"")</f>
        <v/>
      </c>
      <c r="AI9" s="7" t="str">
        <f>IF(受診情報3423[[#This Row],[ピロリ]]="希望",TRUE,"")</f>
        <v/>
      </c>
      <c r="AJ9" s="7" t="str">
        <f>IF(受診情報3423[[#This Row],[骨]]="希望",TRUE,"")</f>
        <v/>
      </c>
      <c r="AK9" s="7" t="str">
        <f>IF(受診情報3423[[#This Row],[アレルギー検査]]="希望",TRUE,"")</f>
        <v/>
      </c>
      <c r="AL9" s="7" t="str">
        <f>IF(受診情報3423[[#This Row],[前立腺]]="希望",TRUE,"")</f>
        <v/>
      </c>
      <c r="AM9" s="7" t="str">
        <f>IF(受診情報3423[[#This Row],[腫瘍マーカー
3種]]="希望",TRUE,"")</f>
        <v/>
      </c>
      <c r="AN9" s="8">
        <f>IF(受診情報3423[[#This Row],[性別]]="男性",1,IF(受診情報3423[[#This Row],[性別]]="女性",2,""))</f>
        <v>1</v>
      </c>
    </row>
    <row r="10" spans="1:51" ht="30" customHeight="1" x14ac:dyDescent="0.4">
      <c r="A10" s="1">
        <f t="shared" si="0"/>
        <v>2</v>
      </c>
      <c r="B10" s="13">
        <v>44663</v>
      </c>
      <c r="C10" s="14">
        <v>44670</v>
      </c>
      <c r="D10" s="15"/>
      <c r="E10" s="16">
        <v>2</v>
      </c>
      <c r="F10" s="16" t="s">
        <v>93</v>
      </c>
      <c r="G10" s="16" t="s">
        <v>94</v>
      </c>
      <c r="H10" s="17" t="s">
        <v>45</v>
      </c>
      <c r="I10" s="44">
        <v>30299</v>
      </c>
      <c r="J10" s="18">
        <v>5291642</v>
      </c>
      <c r="K10" s="19" t="s">
        <v>77</v>
      </c>
      <c r="L10" s="20" t="s">
        <v>78</v>
      </c>
      <c r="M10" s="16" t="s">
        <v>21</v>
      </c>
      <c r="N10" s="21" t="s">
        <v>95</v>
      </c>
      <c r="O10" s="55" t="s">
        <v>47</v>
      </c>
      <c r="P10" s="22"/>
      <c r="Q10" s="55" t="s">
        <v>47</v>
      </c>
      <c r="R10" s="22"/>
      <c r="S10" s="55"/>
      <c r="T10" s="22"/>
      <c r="U10" s="55"/>
      <c r="V10" s="22"/>
      <c r="W10" s="55"/>
      <c r="X10" s="22"/>
      <c r="Y10" s="55"/>
      <c r="Z10" s="22"/>
      <c r="AA10" s="34"/>
      <c r="AB10" s="7" t="b">
        <f>IF(受診情報3423[[#This Row],[子宮]]="希望",TRUE,"")</f>
        <v>1</v>
      </c>
      <c r="AC10" s="7" t="str">
        <f>IF(受診情報3423[[#This Row],[HPV]]="希望",TRUE,"")</f>
        <v/>
      </c>
      <c r="AD10" s="7" t="b">
        <f>IF(受診情報3423[[#This Row],[乳がん]]="希望",TRUE,"")</f>
        <v>1</v>
      </c>
      <c r="AE10" s="7" t="str">
        <f>IF(受診情報3423[[#This Row],[脳]]="希望",TRUE,"")</f>
        <v/>
      </c>
      <c r="AF10" s="7" t="str">
        <f>IF(受診情報3423[[#This Row],[肺がん]]="希望",TRUE,"")</f>
        <v/>
      </c>
      <c r="AG10" s="7" t="str">
        <f>IF(受診情報3423[[#This Row],[PET]]="希望",TRUE,"")</f>
        <v/>
      </c>
      <c r="AH10" s="7" t="str">
        <f>IF(受診情報3423[[#This Row],[心臓]]="希望",TRUE,"")</f>
        <v/>
      </c>
      <c r="AI10" s="7" t="str">
        <f>IF(受診情報3423[[#This Row],[ピロリ]]="希望",TRUE,"")</f>
        <v/>
      </c>
      <c r="AJ10" s="7" t="str">
        <f>IF(受診情報3423[[#This Row],[骨]]="希望",TRUE,"")</f>
        <v/>
      </c>
      <c r="AK10" s="7" t="str">
        <f>IF(受診情報3423[[#This Row],[アレルギー検査]]="希望",TRUE,"")</f>
        <v/>
      </c>
      <c r="AL10" s="7" t="str">
        <f>IF(受診情報3423[[#This Row],[前立腺]]="希望",TRUE,"")</f>
        <v/>
      </c>
      <c r="AM10" s="35" t="str">
        <f>IF(受診情報3423[[#This Row],[腫瘍マーカー
3種]]="希望",TRUE,"")</f>
        <v/>
      </c>
      <c r="AN10" s="8">
        <f>IF(受診情報3423[[#This Row],[性別]]="男性",1,IF(受診情報3423[[#This Row],[性別]]="女性",2,""))</f>
        <v>2</v>
      </c>
      <c r="AY10" s="6" t="s">
        <v>49</v>
      </c>
    </row>
    <row r="11" spans="1:51" ht="30" customHeight="1" x14ac:dyDescent="0.4">
      <c r="A11" s="1">
        <f t="shared" si="0"/>
        <v>3</v>
      </c>
      <c r="B11" s="13"/>
      <c r="C11" s="14"/>
      <c r="D11" s="15"/>
      <c r="E11" s="16"/>
      <c r="F11" s="16"/>
      <c r="G11" s="16"/>
      <c r="H11" s="17"/>
      <c r="I11" s="44"/>
      <c r="J11" s="18"/>
      <c r="K11" s="16"/>
      <c r="L11" s="20"/>
      <c r="M11" s="16"/>
      <c r="N11" s="21"/>
      <c r="O11" s="55"/>
      <c r="P11" s="22"/>
      <c r="Q11" s="55"/>
      <c r="R11" s="22"/>
      <c r="S11" s="55"/>
      <c r="T11" s="22"/>
      <c r="U11" s="55"/>
      <c r="V11" s="22"/>
      <c r="W11" s="55"/>
      <c r="X11" s="22"/>
      <c r="Y11" s="55"/>
      <c r="Z11" s="22"/>
      <c r="AA11" s="34"/>
      <c r="AB11" s="7" t="str">
        <f>IF(受診情報3423[[#This Row],[子宮]]="希望",TRUE,"")</f>
        <v/>
      </c>
      <c r="AC11" s="7" t="str">
        <f>IF(受診情報3423[[#This Row],[HPV]]="希望",TRUE,"")</f>
        <v/>
      </c>
      <c r="AD11" s="7" t="str">
        <f>IF(受診情報3423[[#This Row],[乳がん]]="希望",TRUE,"")</f>
        <v/>
      </c>
      <c r="AE11" s="7" t="str">
        <f>IF(受診情報3423[[#This Row],[脳]]="希望",TRUE,"")</f>
        <v/>
      </c>
      <c r="AF11" s="7" t="str">
        <f>IF(受診情報3423[[#This Row],[肺がん]]="希望",TRUE,"")</f>
        <v/>
      </c>
      <c r="AG11" s="7" t="str">
        <f>IF(受診情報3423[[#This Row],[PET]]="希望",TRUE,"")</f>
        <v/>
      </c>
      <c r="AH11" s="7" t="str">
        <f>IF(受診情報3423[[#This Row],[心臓]]="希望",TRUE,"")</f>
        <v/>
      </c>
      <c r="AI11" s="7" t="str">
        <f>IF(受診情報3423[[#This Row],[ピロリ]]="希望",TRUE,"")</f>
        <v/>
      </c>
      <c r="AJ11" s="7" t="str">
        <f>IF(受診情報3423[[#This Row],[骨]]="希望",TRUE,"")</f>
        <v/>
      </c>
      <c r="AK11" s="7" t="str">
        <f>IF(受診情報3423[[#This Row],[アレルギー検査]]="希望",TRUE,"")</f>
        <v/>
      </c>
      <c r="AL11" s="7" t="str">
        <f>IF(受診情報3423[[#This Row],[前立腺]]="希望",TRUE,"")</f>
        <v/>
      </c>
      <c r="AM11" s="35" t="str">
        <f>IF(受診情報3423[[#This Row],[腫瘍マーカー
3種]]="希望",TRUE,"")</f>
        <v/>
      </c>
      <c r="AN11" s="8" t="str">
        <f>IF(受診情報3423[[#This Row],[性別]]="男性",1,IF(受診情報3423[[#This Row],[性別]]="女性",2,""))</f>
        <v/>
      </c>
      <c r="AY11" s="6" t="s">
        <v>68</v>
      </c>
    </row>
    <row r="12" spans="1:51" ht="30" customHeight="1" x14ac:dyDescent="0.4">
      <c r="A12" s="1">
        <f t="shared" si="0"/>
        <v>4</v>
      </c>
      <c r="B12" s="13"/>
      <c r="C12" s="14"/>
      <c r="D12" s="15"/>
      <c r="E12" s="16"/>
      <c r="F12" s="16"/>
      <c r="G12" s="16"/>
      <c r="H12" s="17"/>
      <c r="I12" s="44"/>
      <c r="J12" s="18"/>
      <c r="K12" s="16"/>
      <c r="L12" s="20"/>
      <c r="M12" s="16"/>
      <c r="N12" s="21"/>
      <c r="O12" s="55"/>
      <c r="P12" s="22"/>
      <c r="Q12" s="55"/>
      <c r="R12" s="22"/>
      <c r="S12" s="55"/>
      <c r="T12" s="22"/>
      <c r="U12" s="55"/>
      <c r="V12" s="22"/>
      <c r="W12" s="55"/>
      <c r="X12" s="22"/>
      <c r="Y12" s="55"/>
      <c r="Z12" s="22"/>
      <c r="AA12" s="34"/>
      <c r="AB12" s="7" t="str">
        <f>IF(受診情報3423[[#This Row],[子宮]]="希望",TRUE,"")</f>
        <v/>
      </c>
      <c r="AC12" s="7" t="str">
        <f>IF(受診情報3423[[#This Row],[HPV]]="希望",TRUE,"")</f>
        <v/>
      </c>
      <c r="AD12" s="7" t="str">
        <f>IF(受診情報3423[[#This Row],[乳がん]]="希望",TRUE,"")</f>
        <v/>
      </c>
      <c r="AE12" s="7" t="str">
        <f>IF(受診情報3423[[#This Row],[脳]]="希望",TRUE,"")</f>
        <v/>
      </c>
      <c r="AF12" s="7" t="str">
        <f>IF(受診情報3423[[#This Row],[肺がん]]="希望",TRUE,"")</f>
        <v/>
      </c>
      <c r="AG12" s="7" t="str">
        <f>IF(受診情報3423[[#This Row],[PET]]="希望",TRUE,"")</f>
        <v/>
      </c>
      <c r="AH12" s="7" t="str">
        <f>IF(受診情報3423[[#This Row],[心臓]]="希望",TRUE,"")</f>
        <v/>
      </c>
      <c r="AI12" s="7" t="str">
        <f>IF(受診情報3423[[#This Row],[ピロリ]]="希望",TRUE,"")</f>
        <v/>
      </c>
      <c r="AJ12" s="7" t="str">
        <f>IF(受診情報3423[[#This Row],[骨]]="希望",TRUE,"")</f>
        <v/>
      </c>
      <c r="AK12" s="7" t="str">
        <f>IF(受診情報3423[[#This Row],[アレルギー検査]]="希望",TRUE,"")</f>
        <v/>
      </c>
      <c r="AL12" s="7" t="str">
        <f>IF(受診情報3423[[#This Row],[前立腺]]="希望",TRUE,"")</f>
        <v/>
      </c>
      <c r="AM12" s="35" t="str">
        <f>IF(受診情報3423[[#This Row],[腫瘍マーカー
3種]]="希望",TRUE,"")</f>
        <v/>
      </c>
      <c r="AN12" s="8" t="str">
        <f>IF(受診情報3423[[#This Row],[性別]]="男性",1,IF(受診情報3423[[#This Row],[性別]]="女性",2,""))</f>
        <v/>
      </c>
      <c r="AY12" s="6" t="s">
        <v>69</v>
      </c>
    </row>
    <row r="13" spans="1:51" ht="30" customHeight="1" x14ac:dyDescent="0.4">
      <c r="A13" s="1">
        <f t="shared" si="0"/>
        <v>5</v>
      </c>
      <c r="B13" s="13"/>
      <c r="C13" s="14"/>
      <c r="D13" s="15"/>
      <c r="E13" s="16"/>
      <c r="F13" s="16"/>
      <c r="G13" s="16"/>
      <c r="H13" s="17"/>
      <c r="I13" s="44"/>
      <c r="J13" s="18"/>
      <c r="K13" s="16"/>
      <c r="L13" s="20"/>
      <c r="M13" s="16"/>
      <c r="N13" s="21"/>
      <c r="O13" s="55"/>
      <c r="P13" s="22"/>
      <c r="Q13" s="55"/>
      <c r="R13" s="22"/>
      <c r="S13" s="55"/>
      <c r="T13" s="22"/>
      <c r="U13" s="55"/>
      <c r="V13" s="22"/>
      <c r="W13" s="55"/>
      <c r="X13" s="22"/>
      <c r="Y13" s="55"/>
      <c r="Z13" s="22"/>
      <c r="AA13" s="34" t="s">
        <v>96</v>
      </c>
      <c r="AB13" s="7" t="str">
        <f>IF(受診情報3423[[#This Row],[子宮]]="希望",TRUE,"")</f>
        <v/>
      </c>
      <c r="AC13" s="7" t="str">
        <f>IF(受診情報3423[[#This Row],[HPV]]="希望",TRUE,"")</f>
        <v/>
      </c>
      <c r="AD13" s="7" t="str">
        <f>IF(受診情報3423[[#This Row],[乳がん]]="希望",TRUE,"")</f>
        <v/>
      </c>
      <c r="AE13" s="7" t="str">
        <f>IF(受診情報3423[[#This Row],[脳]]="希望",TRUE,"")</f>
        <v/>
      </c>
      <c r="AF13" s="7" t="str">
        <f>IF(受診情報3423[[#This Row],[肺がん]]="希望",TRUE,"")</f>
        <v/>
      </c>
      <c r="AG13" s="7" t="str">
        <f>IF(受診情報3423[[#This Row],[PET]]="希望",TRUE,"")</f>
        <v/>
      </c>
      <c r="AH13" s="7" t="str">
        <f>IF(受診情報3423[[#This Row],[心臓]]="希望",TRUE,"")</f>
        <v/>
      </c>
      <c r="AI13" s="7" t="str">
        <f>IF(受診情報3423[[#This Row],[ピロリ]]="希望",TRUE,"")</f>
        <v/>
      </c>
      <c r="AJ13" s="7" t="str">
        <f>IF(受診情報3423[[#This Row],[骨]]="希望",TRUE,"")</f>
        <v/>
      </c>
      <c r="AK13" s="7" t="str">
        <f>IF(受診情報3423[[#This Row],[アレルギー検査]]="希望",TRUE,"")</f>
        <v/>
      </c>
      <c r="AL13" s="7" t="str">
        <f>IF(受診情報3423[[#This Row],[前立腺]]="希望",TRUE,"")</f>
        <v/>
      </c>
      <c r="AM13" s="35" t="str">
        <f>IF(受診情報3423[[#This Row],[腫瘍マーカー
3種]]="希望",TRUE,"")</f>
        <v/>
      </c>
      <c r="AN13" s="8" t="str">
        <f>IF(受診情報3423[[#This Row],[性別]]="男性",1,IF(受診情報3423[[#This Row],[性別]]="女性",2,""))</f>
        <v/>
      </c>
      <c r="AY13" s="6" t="s">
        <v>67</v>
      </c>
    </row>
    <row r="14" spans="1:51" ht="30" customHeight="1" x14ac:dyDescent="0.4">
      <c r="A14" s="1">
        <f t="shared" si="0"/>
        <v>6</v>
      </c>
      <c r="B14" s="13"/>
      <c r="C14" s="14"/>
      <c r="D14" s="15"/>
      <c r="E14" s="16"/>
      <c r="F14" s="16"/>
      <c r="G14" s="16"/>
      <c r="H14" s="17"/>
      <c r="I14" s="44"/>
      <c r="J14" s="18"/>
      <c r="K14" s="16"/>
      <c r="L14" s="20"/>
      <c r="M14" s="16"/>
      <c r="N14" s="21"/>
      <c r="O14" s="55"/>
      <c r="P14" s="22"/>
      <c r="Q14" s="55"/>
      <c r="R14" s="22"/>
      <c r="S14" s="55"/>
      <c r="T14" s="22"/>
      <c r="U14" s="55"/>
      <c r="V14" s="22"/>
      <c r="W14" s="55"/>
      <c r="X14" s="22"/>
      <c r="Y14" s="55"/>
      <c r="Z14" s="22"/>
      <c r="AA14" s="34"/>
      <c r="AB14" s="7" t="str">
        <f>IF(受診情報3423[[#This Row],[子宮]]="希望",TRUE,"")</f>
        <v/>
      </c>
      <c r="AC14" s="7" t="str">
        <f>IF(受診情報3423[[#This Row],[HPV]]="希望",TRUE,"")</f>
        <v/>
      </c>
      <c r="AD14" s="7" t="str">
        <f>IF(受診情報3423[[#This Row],[乳がん]]="希望",TRUE,"")</f>
        <v/>
      </c>
      <c r="AE14" s="7" t="str">
        <f>IF(受診情報3423[[#This Row],[脳]]="希望",TRUE,"")</f>
        <v/>
      </c>
      <c r="AF14" s="7" t="str">
        <f>IF(受診情報3423[[#This Row],[肺がん]]="希望",TRUE,"")</f>
        <v/>
      </c>
      <c r="AG14" s="7" t="str">
        <f>IF(受診情報3423[[#This Row],[PET]]="希望",TRUE,"")</f>
        <v/>
      </c>
      <c r="AH14" s="7" t="str">
        <f>IF(受診情報3423[[#This Row],[心臓]]="希望",TRUE,"")</f>
        <v/>
      </c>
      <c r="AI14" s="7" t="str">
        <f>IF(受診情報3423[[#This Row],[ピロリ]]="希望",TRUE,"")</f>
        <v/>
      </c>
      <c r="AJ14" s="7" t="str">
        <f>IF(受診情報3423[[#This Row],[骨]]="希望",TRUE,"")</f>
        <v/>
      </c>
      <c r="AK14" s="7" t="str">
        <f>IF(受診情報3423[[#This Row],[アレルギー検査]]="希望",TRUE,"")</f>
        <v/>
      </c>
      <c r="AL14" s="7" t="str">
        <f>IF(受診情報3423[[#This Row],[前立腺]]="希望",TRUE,"")</f>
        <v/>
      </c>
      <c r="AM14" s="35" t="str">
        <f>IF(受診情報3423[[#This Row],[腫瘍マーカー
3種]]="希望",TRUE,"")</f>
        <v/>
      </c>
      <c r="AN14" s="8" t="str">
        <f>IF(受診情報3423[[#This Row],[性別]]="男性",1,IF(受診情報3423[[#This Row],[性別]]="女性",2,""))</f>
        <v/>
      </c>
      <c r="AY14" t="s">
        <v>48</v>
      </c>
    </row>
    <row r="15" spans="1:51" ht="30" customHeight="1" x14ac:dyDescent="0.4">
      <c r="A15" s="1">
        <f t="shared" si="0"/>
        <v>7</v>
      </c>
      <c r="B15" s="13"/>
      <c r="C15" s="14"/>
      <c r="D15" s="15"/>
      <c r="E15" s="16"/>
      <c r="F15" s="16"/>
      <c r="G15" s="16"/>
      <c r="H15" s="17"/>
      <c r="I15" s="44"/>
      <c r="J15" s="18"/>
      <c r="K15" s="16"/>
      <c r="L15" s="20"/>
      <c r="M15" s="16"/>
      <c r="N15" s="21"/>
      <c r="O15" s="55"/>
      <c r="P15" s="22"/>
      <c r="Q15" s="55"/>
      <c r="R15" s="22"/>
      <c r="S15" s="55"/>
      <c r="T15" s="22"/>
      <c r="U15" s="55"/>
      <c r="V15" s="22"/>
      <c r="W15" s="55"/>
      <c r="X15" s="22"/>
      <c r="Y15" s="55"/>
      <c r="Z15" s="22"/>
      <c r="AA15" s="34"/>
      <c r="AB15" s="7" t="str">
        <f>IF(受診情報3423[[#This Row],[子宮]]="希望",TRUE,"")</f>
        <v/>
      </c>
      <c r="AC15" s="7" t="str">
        <f>IF(受診情報3423[[#This Row],[HPV]]="希望",TRUE,"")</f>
        <v/>
      </c>
      <c r="AD15" s="7" t="str">
        <f>IF(受診情報3423[[#This Row],[乳がん]]="希望",TRUE,"")</f>
        <v/>
      </c>
      <c r="AE15" s="7" t="str">
        <f>IF(受診情報3423[[#This Row],[脳]]="希望",TRUE,"")</f>
        <v/>
      </c>
      <c r="AF15" s="7" t="str">
        <f>IF(受診情報3423[[#This Row],[肺がん]]="希望",TRUE,"")</f>
        <v/>
      </c>
      <c r="AG15" s="7" t="str">
        <f>IF(受診情報3423[[#This Row],[PET]]="希望",TRUE,"")</f>
        <v/>
      </c>
      <c r="AH15" s="7" t="str">
        <f>IF(受診情報3423[[#This Row],[心臓]]="希望",TRUE,"")</f>
        <v/>
      </c>
      <c r="AI15" s="7" t="str">
        <f>IF(受診情報3423[[#This Row],[ピロリ]]="希望",TRUE,"")</f>
        <v/>
      </c>
      <c r="AJ15" s="7" t="str">
        <f>IF(受診情報3423[[#This Row],[骨]]="希望",TRUE,"")</f>
        <v/>
      </c>
      <c r="AK15" s="7" t="str">
        <f>IF(受診情報3423[[#This Row],[アレルギー検査]]="希望",TRUE,"")</f>
        <v/>
      </c>
      <c r="AL15" s="7" t="str">
        <f>IF(受診情報3423[[#This Row],[前立腺]]="希望",TRUE,"")</f>
        <v/>
      </c>
      <c r="AM15" s="35" t="str">
        <f>IF(受診情報3423[[#This Row],[腫瘍マーカー
3種]]="希望",TRUE,"")</f>
        <v/>
      </c>
      <c r="AN15" s="8" t="str">
        <f>IF(受診情報3423[[#This Row],[性別]]="男性",1,IF(受診情報3423[[#This Row],[性別]]="女性",2,""))</f>
        <v/>
      </c>
      <c r="AY15" s="6" t="s">
        <v>50</v>
      </c>
    </row>
    <row r="16" spans="1:51" ht="30" customHeight="1" x14ac:dyDescent="0.4">
      <c r="A16" s="1">
        <f t="shared" si="0"/>
        <v>8</v>
      </c>
      <c r="B16" s="13"/>
      <c r="C16" s="14"/>
      <c r="D16" s="15"/>
      <c r="E16" s="16"/>
      <c r="F16" s="16"/>
      <c r="G16" s="16"/>
      <c r="H16" s="17"/>
      <c r="I16" s="44"/>
      <c r="J16" s="18"/>
      <c r="K16" s="16"/>
      <c r="L16" s="20"/>
      <c r="M16" s="16"/>
      <c r="N16" s="21"/>
      <c r="O16" s="55"/>
      <c r="P16" s="22"/>
      <c r="Q16" s="55"/>
      <c r="R16" s="22"/>
      <c r="S16" s="55"/>
      <c r="T16" s="22"/>
      <c r="U16" s="55"/>
      <c r="V16" s="22"/>
      <c r="W16" s="55"/>
      <c r="X16" s="22"/>
      <c r="Y16" s="55"/>
      <c r="Z16" s="22"/>
      <c r="AA16" s="34"/>
      <c r="AB16" s="7" t="str">
        <f>IF(受診情報3423[[#This Row],[子宮]]="希望",TRUE,"")</f>
        <v/>
      </c>
      <c r="AC16" s="7" t="str">
        <f>IF(受診情報3423[[#This Row],[HPV]]="希望",TRUE,"")</f>
        <v/>
      </c>
      <c r="AD16" s="7" t="str">
        <f>IF(受診情報3423[[#This Row],[乳がん]]="希望",TRUE,"")</f>
        <v/>
      </c>
      <c r="AE16" s="7" t="str">
        <f>IF(受診情報3423[[#This Row],[脳]]="希望",TRUE,"")</f>
        <v/>
      </c>
      <c r="AF16" s="7" t="str">
        <f>IF(受診情報3423[[#This Row],[肺がん]]="希望",TRUE,"")</f>
        <v/>
      </c>
      <c r="AG16" s="7" t="str">
        <f>IF(受診情報3423[[#This Row],[PET]]="希望",TRUE,"")</f>
        <v/>
      </c>
      <c r="AH16" s="7" t="str">
        <f>IF(受診情報3423[[#This Row],[心臓]]="希望",TRUE,"")</f>
        <v/>
      </c>
      <c r="AI16" s="7" t="str">
        <f>IF(受診情報3423[[#This Row],[ピロリ]]="希望",TRUE,"")</f>
        <v/>
      </c>
      <c r="AJ16" s="7" t="str">
        <f>IF(受診情報3423[[#This Row],[骨]]="希望",TRUE,"")</f>
        <v/>
      </c>
      <c r="AK16" s="7" t="str">
        <f>IF(受診情報3423[[#This Row],[アレルギー検査]]="希望",TRUE,"")</f>
        <v/>
      </c>
      <c r="AL16" s="7" t="str">
        <f>IF(受診情報3423[[#This Row],[前立腺]]="希望",TRUE,"")</f>
        <v/>
      </c>
      <c r="AM16" s="35" t="str">
        <f>IF(受診情報3423[[#This Row],[腫瘍マーカー
3種]]="希望",TRUE,"")</f>
        <v/>
      </c>
      <c r="AN16" s="8" t="str">
        <f>IF(受診情報3423[[#This Row],[性別]]="男性",1,IF(受診情報3423[[#This Row],[性別]]="女性",2,""))</f>
        <v/>
      </c>
    </row>
    <row r="17" spans="1:51" ht="30" customHeight="1" x14ac:dyDescent="0.4">
      <c r="A17" s="1">
        <f t="shared" si="0"/>
        <v>9</v>
      </c>
      <c r="B17" s="13"/>
      <c r="C17" s="14"/>
      <c r="D17" s="15"/>
      <c r="E17" s="16"/>
      <c r="F17" s="16"/>
      <c r="G17" s="16"/>
      <c r="H17" s="17"/>
      <c r="I17" s="44"/>
      <c r="J17" s="18"/>
      <c r="K17" s="16"/>
      <c r="L17" s="20"/>
      <c r="M17" s="16"/>
      <c r="N17" s="21"/>
      <c r="O17" s="55"/>
      <c r="P17" s="22"/>
      <c r="Q17" s="55"/>
      <c r="R17" s="22"/>
      <c r="S17" s="55"/>
      <c r="T17" s="22"/>
      <c r="U17" s="55"/>
      <c r="V17" s="22"/>
      <c r="W17" s="55"/>
      <c r="X17" s="22"/>
      <c r="Y17" s="55"/>
      <c r="Z17" s="22"/>
      <c r="AA17" s="34"/>
      <c r="AB17" s="7" t="str">
        <f>IF(受診情報3423[[#This Row],[子宮]]="希望",TRUE,"")</f>
        <v/>
      </c>
      <c r="AC17" s="7" t="str">
        <f>IF(受診情報3423[[#This Row],[HPV]]="希望",TRUE,"")</f>
        <v/>
      </c>
      <c r="AD17" s="7" t="str">
        <f>IF(受診情報3423[[#This Row],[乳がん]]="希望",TRUE,"")</f>
        <v/>
      </c>
      <c r="AE17" s="7" t="str">
        <f>IF(受診情報3423[[#This Row],[脳]]="希望",TRUE,"")</f>
        <v/>
      </c>
      <c r="AF17" s="7" t="str">
        <f>IF(受診情報3423[[#This Row],[肺がん]]="希望",TRUE,"")</f>
        <v/>
      </c>
      <c r="AG17" s="7" t="str">
        <f>IF(受診情報3423[[#This Row],[PET]]="希望",TRUE,"")</f>
        <v/>
      </c>
      <c r="AH17" s="7" t="str">
        <f>IF(受診情報3423[[#This Row],[心臓]]="希望",TRUE,"")</f>
        <v/>
      </c>
      <c r="AI17" s="7" t="str">
        <f>IF(受診情報3423[[#This Row],[ピロリ]]="希望",TRUE,"")</f>
        <v/>
      </c>
      <c r="AJ17" s="7" t="str">
        <f>IF(受診情報3423[[#This Row],[骨]]="希望",TRUE,"")</f>
        <v/>
      </c>
      <c r="AK17" s="7" t="str">
        <f>IF(受診情報3423[[#This Row],[アレルギー検査]]="希望",TRUE,"")</f>
        <v/>
      </c>
      <c r="AL17" s="7" t="str">
        <f>IF(受診情報3423[[#This Row],[前立腺]]="希望",TRUE,"")</f>
        <v/>
      </c>
      <c r="AM17" s="35" t="str">
        <f>IF(受診情報3423[[#This Row],[腫瘍マーカー
3種]]="希望",TRUE,"")</f>
        <v/>
      </c>
      <c r="AN17" s="8" t="str">
        <f>IF(受診情報3423[[#This Row],[性別]]="男性",1,IF(受診情報3423[[#This Row],[性別]]="女性",2,""))</f>
        <v/>
      </c>
      <c r="AY17" t="s">
        <v>56</v>
      </c>
    </row>
    <row r="18" spans="1:51" ht="30" customHeight="1" x14ac:dyDescent="0.4">
      <c r="A18" s="1">
        <f t="shared" si="0"/>
        <v>10</v>
      </c>
      <c r="B18" s="13"/>
      <c r="C18" s="14"/>
      <c r="D18" s="15"/>
      <c r="E18" s="16"/>
      <c r="F18" s="16"/>
      <c r="G18" s="16"/>
      <c r="H18" s="17"/>
      <c r="I18" s="44"/>
      <c r="J18" s="18"/>
      <c r="K18" s="16"/>
      <c r="L18" s="20"/>
      <c r="M18" s="16"/>
      <c r="N18" s="21"/>
      <c r="O18" s="55"/>
      <c r="P18" s="22"/>
      <c r="Q18" s="55"/>
      <c r="R18" s="22"/>
      <c r="S18" s="55"/>
      <c r="T18" s="22"/>
      <c r="U18" s="55"/>
      <c r="V18" s="22"/>
      <c r="W18" s="55"/>
      <c r="X18" s="22"/>
      <c r="Y18" s="55"/>
      <c r="Z18" s="22"/>
      <c r="AA18" s="34"/>
      <c r="AB18" s="7" t="str">
        <f>IF(受診情報3423[[#This Row],[子宮]]="希望",TRUE,"")</f>
        <v/>
      </c>
      <c r="AC18" s="7" t="str">
        <f>IF(受診情報3423[[#This Row],[HPV]]="希望",TRUE,"")</f>
        <v/>
      </c>
      <c r="AD18" s="7" t="str">
        <f>IF(受診情報3423[[#This Row],[乳がん]]="希望",TRUE,"")</f>
        <v/>
      </c>
      <c r="AE18" s="7" t="str">
        <f>IF(受診情報3423[[#This Row],[脳]]="希望",TRUE,"")</f>
        <v/>
      </c>
      <c r="AF18" s="7" t="str">
        <f>IF(受診情報3423[[#This Row],[肺がん]]="希望",TRUE,"")</f>
        <v/>
      </c>
      <c r="AG18" s="7" t="str">
        <f>IF(受診情報3423[[#This Row],[PET]]="希望",TRUE,"")</f>
        <v/>
      </c>
      <c r="AH18" s="7" t="str">
        <f>IF(受診情報3423[[#This Row],[心臓]]="希望",TRUE,"")</f>
        <v/>
      </c>
      <c r="AI18" s="7" t="str">
        <f>IF(受診情報3423[[#This Row],[ピロリ]]="希望",TRUE,"")</f>
        <v/>
      </c>
      <c r="AJ18" s="7" t="str">
        <f>IF(受診情報3423[[#This Row],[骨]]="希望",TRUE,"")</f>
        <v/>
      </c>
      <c r="AK18" s="7" t="str">
        <f>IF(受診情報3423[[#This Row],[アレルギー検査]]="希望",TRUE,"")</f>
        <v/>
      </c>
      <c r="AL18" s="7" t="str">
        <f>IF(受診情報3423[[#This Row],[前立腺]]="希望",TRUE,"")</f>
        <v/>
      </c>
      <c r="AM18" s="35" t="str">
        <f>IF(受診情報3423[[#This Row],[腫瘍マーカー
3種]]="希望",TRUE,"")</f>
        <v/>
      </c>
      <c r="AN18" s="8" t="str">
        <f>IF(受診情報3423[[#This Row],[性別]]="男性",1,IF(受診情報3423[[#This Row],[性別]]="女性",2,""))</f>
        <v/>
      </c>
    </row>
    <row r="19" spans="1:51" ht="30" customHeight="1" x14ac:dyDescent="0.4">
      <c r="A19" s="1">
        <f t="shared" si="0"/>
        <v>11</v>
      </c>
      <c r="B19" s="13"/>
      <c r="C19" s="14"/>
      <c r="D19" s="15"/>
      <c r="E19" s="16"/>
      <c r="F19" s="16"/>
      <c r="G19" s="16"/>
      <c r="H19" s="17"/>
      <c r="I19" s="44"/>
      <c r="J19" s="18"/>
      <c r="K19" s="16"/>
      <c r="L19" s="20"/>
      <c r="M19" s="16"/>
      <c r="N19" s="21"/>
      <c r="O19" s="55"/>
      <c r="P19" s="22"/>
      <c r="Q19" s="55"/>
      <c r="R19" s="22"/>
      <c r="S19" s="55"/>
      <c r="T19" s="22"/>
      <c r="U19" s="55"/>
      <c r="V19" s="22"/>
      <c r="W19" s="55"/>
      <c r="X19" s="22"/>
      <c r="Y19" s="55"/>
      <c r="Z19" s="22"/>
      <c r="AA19" s="34"/>
      <c r="AB19" s="7" t="str">
        <f>IF(受診情報3423[[#This Row],[子宮]]="希望",TRUE,"")</f>
        <v/>
      </c>
      <c r="AC19" s="7" t="str">
        <f>IF(受診情報3423[[#This Row],[HPV]]="希望",TRUE,"")</f>
        <v/>
      </c>
      <c r="AD19" s="7" t="str">
        <f>IF(受診情報3423[[#This Row],[乳がん]]="希望",TRUE,"")</f>
        <v/>
      </c>
      <c r="AE19" s="7" t="str">
        <f>IF(受診情報3423[[#This Row],[脳]]="希望",TRUE,"")</f>
        <v/>
      </c>
      <c r="AF19" s="7" t="str">
        <f>IF(受診情報3423[[#This Row],[肺がん]]="希望",TRUE,"")</f>
        <v/>
      </c>
      <c r="AG19" s="7" t="str">
        <f>IF(受診情報3423[[#This Row],[PET]]="希望",TRUE,"")</f>
        <v/>
      </c>
      <c r="AH19" s="7" t="str">
        <f>IF(受診情報3423[[#This Row],[心臓]]="希望",TRUE,"")</f>
        <v/>
      </c>
      <c r="AI19" s="7" t="str">
        <f>IF(受診情報3423[[#This Row],[ピロリ]]="希望",TRUE,"")</f>
        <v/>
      </c>
      <c r="AJ19" s="7" t="str">
        <f>IF(受診情報3423[[#This Row],[骨]]="希望",TRUE,"")</f>
        <v/>
      </c>
      <c r="AK19" s="7" t="str">
        <f>IF(受診情報3423[[#This Row],[アレルギー検査]]="希望",TRUE,"")</f>
        <v/>
      </c>
      <c r="AL19" s="7" t="str">
        <f>IF(受診情報3423[[#This Row],[前立腺]]="希望",TRUE,"")</f>
        <v/>
      </c>
      <c r="AM19" s="35" t="str">
        <f>IF(受診情報3423[[#This Row],[腫瘍マーカー
3種]]="希望",TRUE,"")</f>
        <v/>
      </c>
      <c r="AN19" s="8" t="str">
        <f>IF(受診情報3423[[#This Row],[性別]]="男性",1,IF(受診情報3423[[#This Row],[性別]]="女性",2,""))</f>
        <v/>
      </c>
      <c r="AY19" t="s">
        <v>47</v>
      </c>
    </row>
    <row r="20" spans="1:51" ht="30" customHeight="1" x14ac:dyDescent="0.4">
      <c r="A20" s="1">
        <f t="shared" si="0"/>
        <v>12</v>
      </c>
      <c r="B20" s="13"/>
      <c r="C20" s="14"/>
      <c r="D20" s="15"/>
      <c r="E20" s="16"/>
      <c r="F20" s="16"/>
      <c r="G20" s="16"/>
      <c r="H20" s="17"/>
      <c r="I20" s="44"/>
      <c r="J20" s="18"/>
      <c r="K20" s="16"/>
      <c r="L20" s="20"/>
      <c r="M20" s="16"/>
      <c r="N20" s="21"/>
      <c r="O20" s="55"/>
      <c r="P20" s="22"/>
      <c r="Q20" s="55"/>
      <c r="R20" s="22"/>
      <c r="S20" s="55"/>
      <c r="T20" s="22"/>
      <c r="U20" s="55"/>
      <c r="V20" s="22"/>
      <c r="W20" s="55"/>
      <c r="X20" s="22"/>
      <c r="Y20" s="55"/>
      <c r="Z20" s="22"/>
      <c r="AA20" s="34"/>
      <c r="AB20" s="7" t="str">
        <f>IF(受診情報3423[[#This Row],[子宮]]="希望",TRUE,"")</f>
        <v/>
      </c>
      <c r="AC20" s="7" t="str">
        <f>IF(受診情報3423[[#This Row],[HPV]]="希望",TRUE,"")</f>
        <v/>
      </c>
      <c r="AD20" s="7" t="str">
        <f>IF(受診情報3423[[#This Row],[乳がん]]="希望",TRUE,"")</f>
        <v/>
      </c>
      <c r="AE20" s="7" t="str">
        <f>IF(受診情報3423[[#This Row],[脳]]="希望",TRUE,"")</f>
        <v/>
      </c>
      <c r="AF20" s="7" t="str">
        <f>IF(受診情報3423[[#This Row],[肺がん]]="希望",TRUE,"")</f>
        <v/>
      </c>
      <c r="AG20" s="7" t="str">
        <f>IF(受診情報3423[[#This Row],[PET]]="希望",TRUE,"")</f>
        <v/>
      </c>
      <c r="AH20" s="7" t="str">
        <f>IF(受診情報3423[[#This Row],[心臓]]="希望",TRUE,"")</f>
        <v/>
      </c>
      <c r="AI20" s="7" t="str">
        <f>IF(受診情報3423[[#This Row],[ピロリ]]="希望",TRUE,"")</f>
        <v/>
      </c>
      <c r="AJ20" s="7" t="str">
        <f>IF(受診情報3423[[#This Row],[骨]]="希望",TRUE,"")</f>
        <v/>
      </c>
      <c r="AK20" s="7" t="str">
        <f>IF(受診情報3423[[#This Row],[アレルギー検査]]="希望",TRUE,"")</f>
        <v/>
      </c>
      <c r="AL20" s="7" t="str">
        <f>IF(受診情報3423[[#This Row],[前立腺]]="希望",TRUE,"")</f>
        <v/>
      </c>
      <c r="AM20" s="35" t="str">
        <f>IF(受診情報3423[[#This Row],[腫瘍マーカー
3種]]="希望",TRUE,"")</f>
        <v/>
      </c>
      <c r="AN20" s="8" t="str">
        <f>IF(受診情報3423[[#This Row],[性別]]="男性",1,IF(受診情報3423[[#This Row],[性別]]="女性",2,""))</f>
        <v/>
      </c>
    </row>
    <row r="21" spans="1:51" ht="30" customHeight="1" x14ac:dyDescent="0.4">
      <c r="A21" s="1">
        <f t="shared" si="0"/>
        <v>13</v>
      </c>
      <c r="B21" s="13"/>
      <c r="C21" s="14"/>
      <c r="D21" s="15"/>
      <c r="E21" s="16"/>
      <c r="F21" s="16"/>
      <c r="G21" s="16"/>
      <c r="H21" s="17"/>
      <c r="I21" s="44"/>
      <c r="J21" s="18"/>
      <c r="K21" s="16"/>
      <c r="L21" s="20"/>
      <c r="M21" s="16"/>
      <c r="N21" s="21"/>
      <c r="O21" s="55"/>
      <c r="P21" s="22"/>
      <c r="Q21" s="55"/>
      <c r="R21" s="22"/>
      <c r="S21" s="55"/>
      <c r="T21" s="22"/>
      <c r="U21" s="55"/>
      <c r="V21" s="22"/>
      <c r="W21" s="55"/>
      <c r="X21" s="22"/>
      <c r="Y21" s="55"/>
      <c r="Z21" s="22"/>
      <c r="AA21" s="34"/>
      <c r="AB21" s="7" t="str">
        <f>IF(受診情報3423[[#This Row],[子宮]]="希望",TRUE,"")</f>
        <v/>
      </c>
      <c r="AC21" s="7" t="str">
        <f>IF(受診情報3423[[#This Row],[HPV]]="希望",TRUE,"")</f>
        <v/>
      </c>
      <c r="AD21" s="7" t="str">
        <f>IF(受診情報3423[[#This Row],[乳がん]]="希望",TRUE,"")</f>
        <v/>
      </c>
      <c r="AE21" s="7" t="str">
        <f>IF(受診情報3423[[#This Row],[脳]]="希望",TRUE,"")</f>
        <v/>
      </c>
      <c r="AF21" s="7" t="str">
        <f>IF(受診情報3423[[#This Row],[肺がん]]="希望",TRUE,"")</f>
        <v/>
      </c>
      <c r="AG21" s="7" t="str">
        <f>IF(受診情報3423[[#This Row],[PET]]="希望",TRUE,"")</f>
        <v/>
      </c>
      <c r="AH21" s="7" t="str">
        <f>IF(受診情報3423[[#This Row],[心臓]]="希望",TRUE,"")</f>
        <v/>
      </c>
      <c r="AI21" s="7" t="str">
        <f>IF(受診情報3423[[#This Row],[ピロリ]]="希望",TRUE,"")</f>
        <v/>
      </c>
      <c r="AJ21" s="7" t="str">
        <f>IF(受診情報3423[[#This Row],[骨]]="希望",TRUE,"")</f>
        <v/>
      </c>
      <c r="AK21" s="7" t="str">
        <f>IF(受診情報3423[[#This Row],[アレルギー検査]]="希望",TRUE,"")</f>
        <v/>
      </c>
      <c r="AL21" s="7" t="str">
        <f>IF(受診情報3423[[#This Row],[前立腺]]="希望",TRUE,"")</f>
        <v/>
      </c>
      <c r="AM21" s="35" t="str">
        <f>IF(受診情報3423[[#This Row],[腫瘍マーカー
3種]]="希望",TRUE,"")</f>
        <v/>
      </c>
      <c r="AN21" s="8" t="str">
        <f>IF(受診情報3423[[#This Row],[性別]]="男性",1,IF(受診情報3423[[#This Row],[性別]]="女性",2,""))</f>
        <v/>
      </c>
    </row>
    <row r="22" spans="1:51" ht="30" customHeight="1" x14ac:dyDescent="0.4">
      <c r="A22" s="1">
        <f t="shared" si="0"/>
        <v>14</v>
      </c>
      <c r="B22" s="13"/>
      <c r="C22" s="14"/>
      <c r="D22" s="15"/>
      <c r="E22" s="16"/>
      <c r="F22" s="16"/>
      <c r="G22" s="16"/>
      <c r="H22" s="17"/>
      <c r="I22" s="44"/>
      <c r="J22" s="18"/>
      <c r="K22" s="16"/>
      <c r="L22" s="20"/>
      <c r="M22" s="16"/>
      <c r="N22" s="21"/>
      <c r="O22" s="55"/>
      <c r="P22" s="22"/>
      <c r="Q22" s="55"/>
      <c r="R22" s="22"/>
      <c r="S22" s="55"/>
      <c r="T22" s="22"/>
      <c r="U22" s="55"/>
      <c r="V22" s="22"/>
      <c r="W22" s="55"/>
      <c r="X22" s="22"/>
      <c r="Y22" s="55"/>
      <c r="Z22" s="22"/>
      <c r="AA22" s="34"/>
      <c r="AB22" s="7" t="str">
        <f>IF(受診情報3423[[#This Row],[子宮]]="希望",TRUE,"")</f>
        <v/>
      </c>
      <c r="AC22" s="7" t="str">
        <f>IF(受診情報3423[[#This Row],[HPV]]="希望",TRUE,"")</f>
        <v/>
      </c>
      <c r="AD22" s="7" t="str">
        <f>IF(受診情報3423[[#This Row],[乳がん]]="希望",TRUE,"")</f>
        <v/>
      </c>
      <c r="AE22" s="7" t="str">
        <f>IF(受診情報3423[[#This Row],[脳]]="希望",TRUE,"")</f>
        <v/>
      </c>
      <c r="AF22" s="7" t="str">
        <f>IF(受診情報3423[[#This Row],[肺がん]]="希望",TRUE,"")</f>
        <v/>
      </c>
      <c r="AG22" s="7" t="str">
        <f>IF(受診情報3423[[#This Row],[PET]]="希望",TRUE,"")</f>
        <v/>
      </c>
      <c r="AH22" s="7" t="str">
        <f>IF(受診情報3423[[#This Row],[心臓]]="希望",TRUE,"")</f>
        <v/>
      </c>
      <c r="AI22" s="7" t="str">
        <f>IF(受診情報3423[[#This Row],[ピロリ]]="希望",TRUE,"")</f>
        <v/>
      </c>
      <c r="AJ22" s="7" t="str">
        <f>IF(受診情報3423[[#This Row],[骨]]="希望",TRUE,"")</f>
        <v/>
      </c>
      <c r="AK22" s="7" t="str">
        <f>IF(受診情報3423[[#This Row],[アレルギー検査]]="希望",TRUE,"")</f>
        <v/>
      </c>
      <c r="AL22" s="7" t="str">
        <f>IF(受診情報3423[[#This Row],[前立腺]]="希望",TRUE,"")</f>
        <v/>
      </c>
      <c r="AM22" s="35" t="str">
        <f>IF(受診情報3423[[#This Row],[腫瘍マーカー
3種]]="希望",TRUE,"")</f>
        <v/>
      </c>
      <c r="AN22" s="8" t="str">
        <f>IF(受診情報3423[[#This Row],[性別]]="男性",1,IF(受診情報3423[[#This Row],[性別]]="女性",2,""))</f>
        <v/>
      </c>
    </row>
    <row r="23" spans="1:51" ht="30" customHeight="1" x14ac:dyDescent="0.4">
      <c r="A23" s="1">
        <f t="shared" si="0"/>
        <v>15</v>
      </c>
      <c r="B23" s="13"/>
      <c r="C23" s="14"/>
      <c r="D23" s="15"/>
      <c r="E23" s="16"/>
      <c r="F23" s="16"/>
      <c r="G23" s="16"/>
      <c r="H23" s="17"/>
      <c r="I23" s="44"/>
      <c r="J23" s="18"/>
      <c r="K23" s="16"/>
      <c r="L23" s="20"/>
      <c r="M23" s="16"/>
      <c r="N23" s="21"/>
      <c r="O23" s="55"/>
      <c r="P23" s="22"/>
      <c r="Q23" s="55"/>
      <c r="R23" s="22"/>
      <c r="S23" s="55"/>
      <c r="T23" s="22"/>
      <c r="U23" s="55"/>
      <c r="V23" s="22"/>
      <c r="W23" s="55"/>
      <c r="X23" s="22"/>
      <c r="Y23" s="55"/>
      <c r="Z23" s="22"/>
      <c r="AA23" s="34"/>
      <c r="AB23" s="7" t="str">
        <f>IF(受診情報3423[[#This Row],[子宮]]="希望",TRUE,"")</f>
        <v/>
      </c>
      <c r="AC23" s="7" t="str">
        <f>IF(受診情報3423[[#This Row],[HPV]]="希望",TRUE,"")</f>
        <v/>
      </c>
      <c r="AD23" s="7" t="str">
        <f>IF(受診情報3423[[#This Row],[乳がん]]="希望",TRUE,"")</f>
        <v/>
      </c>
      <c r="AE23" s="7" t="str">
        <f>IF(受診情報3423[[#This Row],[脳]]="希望",TRUE,"")</f>
        <v/>
      </c>
      <c r="AF23" s="7" t="str">
        <f>IF(受診情報3423[[#This Row],[肺がん]]="希望",TRUE,"")</f>
        <v/>
      </c>
      <c r="AG23" s="7" t="str">
        <f>IF(受診情報3423[[#This Row],[PET]]="希望",TRUE,"")</f>
        <v/>
      </c>
      <c r="AH23" s="7" t="str">
        <f>IF(受診情報3423[[#This Row],[心臓]]="希望",TRUE,"")</f>
        <v/>
      </c>
      <c r="AI23" s="7" t="str">
        <f>IF(受診情報3423[[#This Row],[ピロリ]]="希望",TRUE,"")</f>
        <v/>
      </c>
      <c r="AJ23" s="7" t="str">
        <f>IF(受診情報3423[[#This Row],[骨]]="希望",TRUE,"")</f>
        <v/>
      </c>
      <c r="AK23" s="7" t="str">
        <f>IF(受診情報3423[[#This Row],[アレルギー検査]]="希望",TRUE,"")</f>
        <v/>
      </c>
      <c r="AL23" s="7" t="str">
        <f>IF(受診情報3423[[#This Row],[前立腺]]="希望",TRUE,"")</f>
        <v/>
      </c>
      <c r="AM23" s="35" t="str">
        <f>IF(受診情報3423[[#This Row],[腫瘍マーカー
3種]]="希望",TRUE,"")</f>
        <v/>
      </c>
      <c r="AN23" s="8" t="str">
        <f>IF(受診情報3423[[#This Row],[性別]]="男性",1,IF(受診情報3423[[#This Row],[性別]]="女性",2,""))</f>
        <v/>
      </c>
    </row>
    <row r="24" spans="1:51" ht="30" customHeight="1" x14ac:dyDescent="0.4">
      <c r="A24" s="1">
        <f t="shared" si="0"/>
        <v>16</v>
      </c>
      <c r="B24" s="13"/>
      <c r="C24" s="14"/>
      <c r="D24" s="15"/>
      <c r="E24" s="16"/>
      <c r="F24" s="16"/>
      <c r="G24" s="16"/>
      <c r="H24" s="17"/>
      <c r="I24" s="44"/>
      <c r="J24" s="18"/>
      <c r="K24" s="16"/>
      <c r="L24" s="20"/>
      <c r="M24" s="16"/>
      <c r="N24" s="21"/>
      <c r="O24" s="55"/>
      <c r="P24" s="22"/>
      <c r="Q24" s="55"/>
      <c r="R24" s="22"/>
      <c r="S24" s="55"/>
      <c r="T24" s="22"/>
      <c r="U24" s="55"/>
      <c r="V24" s="22"/>
      <c r="W24" s="55"/>
      <c r="X24" s="22"/>
      <c r="Y24" s="55"/>
      <c r="Z24" s="22"/>
      <c r="AA24" s="34"/>
      <c r="AB24" s="7" t="str">
        <f>IF(受診情報3423[[#This Row],[子宮]]="希望",TRUE,"")</f>
        <v/>
      </c>
      <c r="AC24" s="7" t="str">
        <f>IF(受診情報3423[[#This Row],[HPV]]="希望",TRUE,"")</f>
        <v/>
      </c>
      <c r="AD24" s="7" t="str">
        <f>IF(受診情報3423[[#This Row],[乳がん]]="希望",TRUE,"")</f>
        <v/>
      </c>
      <c r="AE24" s="7" t="str">
        <f>IF(受診情報3423[[#This Row],[脳]]="希望",TRUE,"")</f>
        <v/>
      </c>
      <c r="AF24" s="7" t="str">
        <f>IF(受診情報3423[[#This Row],[肺がん]]="希望",TRUE,"")</f>
        <v/>
      </c>
      <c r="AG24" s="7" t="str">
        <f>IF(受診情報3423[[#This Row],[PET]]="希望",TRUE,"")</f>
        <v/>
      </c>
      <c r="AH24" s="7" t="str">
        <f>IF(受診情報3423[[#This Row],[心臓]]="希望",TRUE,"")</f>
        <v/>
      </c>
      <c r="AI24" s="7" t="str">
        <f>IF(受診情報3423[[#This Row],[ピロリ]]="希望",TRUE,"")</f>
        <v/>
      </c>
      <c r="AJ24" s="7" t="str">
        <f>IF(受診情報3423[[#This Row],[骨]]="希望",TRUE,"")</f>
        <v/>
      </c>
      <c r="AK24" s="7" t="str">
        <f>IF(受診情報3423[[#This Row],[アレルギー検査]]="希望",TRUE,"")</f>
        <v/>
      </c>
      <c r="AL24" s="7" t="str">
        <f>IF(受診情報3423[[#This Row],[前立腺]]="希望",TRUE,"")</f>
        <v/>
      </c>
      <c r="AM24" s="35" t="str">
        <f>IF(受診情報3423[[#This Row],[腫瘍マーカー
3種]]="希望",TRUE,"")</f>
        <v/>
      </c>
      <c r="AN24" s="8" t="str">
        <f>IF(受診情報3423[[#This Row],[性別]]="男性",1,IF(受診情報3423[[#This Row],[性別]]="女性",2,""))</f>
        <v/>
      </c>
    </row>
    <row r="25" spans="1:51" ht="30" customHeight="1" x14ac:dyDescent="0.4">
      <c r="A25" s="1">
        <f t="shared" si="0"/>
        <v>17</v>
      </c>
      <c r="B25" s="13"/>
      <c r="C25" s="14"/>
      <c r="D25" s="15"/>
      <c r="E25" s="16"/>
      <c r="F25" s="16"/>
      <c r="G25" s="16"/>
      <c r="H25" s="17"/>
      <c r="I25" s="44"/>
      <c r="J25" s="18"/>
      <c r="K25" s="16"/>
      <c r="L25" s="20"/>
      <c r="M25" s="16"/>
      <c r="N25" s="21"/>
      <c r="O25" s="55"/>
      <c r="P25" s="22"/>
      <c r="Q25" s="55"/>
      <c r="R25" s="22"/>
      <c r="S25" s="55"/>
      <c r="T25" s="22"/>
      <c r="U25" s="55"/>
      <c r="V25" s="22"/>
      <c r="W25" s="55"/>
      <c r="X25" s="22"/>
      <c r="Y25" s="55"/>
      <c r="Z25" s="22"/>
      <c r="AA25" s="34"/>
      <c r="AB25" s="7" t="str">
        <f>IF(受診情報3423[[#This Row],[子宮]]="希望",TRUE,"")</f>
        <v/>
      </c>
      <c r="AC25" s="7" t="str">
        <f>IF(受診情報3423[[#This Row],[HPV]]="希望",TRUE,"")</f>
        <v/>
      </c>
      <c r="AD25" s="7" t="str">
        <f>IF(受診情報3423[[#This Row],[乳がん]]="希望",TRUE,"")</f>
        <v/>
      </c>
      <c r="AE25" s="7" t="str">
        <f>IF(受診情報3423[[#This Row],[脳]]="希望",TRUE,"")</f>
        <v/>
      </c>
      <c r="AF25" s="7" t="str">
        <f>IF(受診情報3423[[#This Row],[肺がん]]="希望",TRUE,"")</f>
        <v/>
      </c>
      <c r="AG25" s="7" t="str">
        <f>IF(受診情報3423[[#This Row],[PET]]="希望",TRUE,"")</f>
        <v/>
      </c>
      <c r="AH25" s="7" t="str">
        <f>IF(受診情報3423[[#This Row],[心臓]]="希望",TRUE,"")</f>
        <v/>
      </c>
      <c r="AI25" s="7" t="str">
        <f>IF(受診情報3423[[#This Row],[ピロリ]]="希望",TRUE,"")</f>
        <v/>
      </c>
      <c r="AJ25" s="7" t="str">
        <f>IF(受診情報3423[[#This Row],[骨]]="希望",TRUE,"")</f>
        <v/>
      </c>
      <c r="AK25" s="7" t="str">
        <f>IF(受診情報3423[[#This Row],[アレルギー検査]]="希望",TRUE,"")</f>
        <v/>
      </c>
      <c r="AL25" s="7" t="str">
        <f>IF(受診情報3423[[#This Row],[前立腺]]="希望",TRUE,"")</f>
        <v/>
      </c>
      <c r="AM25" s="35" t="str">
        <f>IF(受診情報3423[[#This Row],[腫瘍マーカー
3種]]="希望",TRUE,"")</f>
        <v/>
      </c>
      <c r="AN25" s="8" t="str">
        <f>IF(受診情報3423[[#This Row],[性別]]="男性",1,IF(受診情報3423[[#This Row],[性別]]="女性",2,""))</f>
        <v/>
      </c>
    </row>
    <row r="26" spans="1:51" ht="30" customHeight="1" x14ac:dyDescent="0.4">
      <c r="A26" s="1">
        <f t="shared" si="0"/>
        <v>18</v>
      </c>
      <c r="B26" s="13"/>
      <c r="C26" s="14"/>
      <c r="D26" s="15"/>
      <c r="E26" s="16"/>
      <c r="F26" s="16"/>
      <c r="G26" s="16"/>
      <c r="H26" s="17"/>
      <c r="I26" s="44"/>
      <c r="J26" s="18"/>
      <c r="K26" s="16"/>
      <c r="L26" s="20"/>
      <c r="M26" s="16"/>
      <c r="N26" s="21"/>
      <c r="O26" s="55"/>
      <c r="P26" s="22"/>
      <c r="Q26" s="55"/>
      <c r="R26" s="22"/>
      <c r="S26" s="55"/>
      <c r="T26" s="22"/>
      <c r="U26" s="55"/>
      <c r="V26" s="22"/>
      <c r="W26" s="55"/>
      <c r="X26" s="22"/>
      <c r="Y26" s="55"/>
      <c r="Z26" s="22"/>
      <c r="AA26" s="34"/>
      <c r="AB26" s="7" t="str">
        <f>IF(受診情報3423[[#This Row],[子宮]]="希望",TRUE,"")</f>
        <v/>
      </c>
      <c r="AC26" s="7" t="str">
        <f>IF(受診情報3423[[#This Row],[HPV]]="希望",TRUE,"")</f>
        <v/>
      </c>
      <c r="AD26" s="7" t="str">
        <f>IF(受診情報3423[[#This Row],[乳がん]]="希望",TRUE,"")</f>
        <v/>
      </c>
      <c r="AE26" s="7" t="str">
        <f>IF(受診情報3423[[#This Row],[脳]]="希望",TRUE,"")</f>
        <v/>
      </c>
      <c r="AF26" s="7" t="str">
        <f>IF(受診情報3423[[#This Row],[肺がん]]="希望",TRUE,"")</f>
        <v/>
      </c>
      <c r="AG26" s="7" t="str">
        <f>IF(受診情報3423[[#This Row],[PET]]="希望",TRUE,"")</f>
        <v/>
      </c>
      <c r="AH26" s="7" t="str">
        <f>IF(受診情報3423[[#This Row],[心臓]]="希望",TRUE,"")</f>
        <v/>
      </c>
      <c r="AI26" s="7" t="str">
        <f>IF(受診情報3423[[#This Row],[ピロリ]]="希望",TRUE,"")</f>
        <v/>
      </c>
      <c r="AJ26" s="7" t="str">
        <f>IF(受診情報3423[[#This Row],[骨]]="希望",TRUE,"")</f>
        <v/>
      </c>
      <c r="AK26" s="7" t="str">
        <f>IF(受診情報3423[[#This Row],[アレルギー検査]]="希望",TRUE,"")</f>
        <v/>
      </c>
      <c r="AL26" s="7" t="str">
        <f>IF(受診情報3423[[#This Row],[前立腺]]="希望",TRUE,"")</f>
        <v/>
      </c>
      <c r="AM26" s="35" t="str">
        <f>IF(受診情報3423[[#This Row],[腫瘍マーカー
3種]]="希望",TRUE,"")</f>
        <v/>
      </c>
      <c r="AN26" s="8" t="str">
        <f>IF(受診情報3423[[#This Row],[性別]]="男性",1,IF(受診情報3423[[#This Row],[性別]]="女性",2,""))</f>
        <v/>
      </c>
    </row>
    <row r="27" spans="1:51" ht="30" customHeight="1" x14ac:dyDescent="0.4">
      <c r="A27" s="1">
        <f t="shared" si="0"/>
        <v>19</v>
      </c>
      <c r="B27" s="13"/>
      <c r="C27" s="14"/>
      <c r="D27" s="15"/>
      <c r="E27" s="16"/>
      <c r="F27" s="16"/>
      <c r="G27" s="16"/>
      <c r="H27" s="17"/>
      <c r="I27" s="44"/>
      <c r="J27" s="18"/>
      <c r="K27" s="16"/>
      <c r="L27" s="20"/>
      <c r="M27" s="16"/>
      <c r="N27" s="21"/>
      <c r="O27" s="55"/>
      <c r="P27" s="22"/>
      <c r="Q27" s="55"/>
      <c r="R27" s="22"/>
      <c r="S27" s="55"/>
      <c r="T27" s="22"/>
      <c r="U27" s="55"/>
      <c r="V27" s="22"/>
      <c r="W27" s="55"/>
      <c r="X27" s="22"/>
      <c r="Y27" s="55"/>
      <c r="Z27" s="22"/>
      <c r="AA27" s="34"/>
      <c r="AB27" s="7" t="str">
        <f>IF(受診情報3423[[#This Row],[子宮]]="希望",TRUE,"")</f>
        <v/>
      </c>
      <c r="AC27" s="7" t="str">
        <f>IF(受診情報3423[[#This Row],[HPV]]="希望",TRUE,"")</f>
        <v/>
      </c>
      <c r="AD27" s="7" t="str">
        <f>IF(受診情報3423[[#This Row],[乳がん]]="希望",TRUE,"")</f>
        <v/>
      </c>
      <c r="AE27" s="7" t="str">
        <f>IF(受診情報3423[[#This Row],[脳]]="希望",TRUE,"")</f>
        <v/>
      </c>
      <c r="AF27" s="7" t="str">
        <f>IF(受診情報3423[[#This Row],[肺がん]]="希望",TRUE,"")</f>
        <v/>
      </c>
      <c r="AG27" s="7" t="str">
        <f>IF(受診情報3423[[#This Row],[PET]]="希望",TRUE,"")</f>
        <v/>
      </c>
      <c r="AH27" s="7" t="str">
        <f>IF(受診情報3423[[#This Row],[心臓]]="希望",TRUE,"")</f>
        <v/>
      </c>
      <c r="AI27" s="7" t="str">
        <f>IF(受診情報3423[[#This Row],[ピロリ]]="希望",TRUE,"")</f>
        <v/>
      </c>
      <c r="AJ27" s="7" t="str">
        <f>IF(受診情報3423[[#This Row],[骨]]="希望",TRUE,"")</f>
        <v/>
      </c>
      <c r="AK27" s="7" t="str">
        <f>IF(受診情報3423[[#This Row],[アレルギー検査]]="希望",TRUE,"")</f>
        <v/>
      </c>
      <c r="AL27" s="7" t="str">
        <f>IF(受診情報3423[[#This Row],[前立腺]]="希望",TRUE,"")</f>
        <v/>
      </c>
      <c r="AM27" s="35" t="str">
        <f>IF(受診情報3423[[#This Row],[腫瘍マーカー
3種]]="希望",TRUE,"")</f>
        <v/>
      </c>
      <c r="AN27" s="8" t="str">
        <f>IF(受診情報3423[[#This Row],[性別]]="男性",1,IF(受診情報3423[[#This Row],[性別]]="女性",2,""))</f>
        <v/>
      </c>
    </row>
    <row r="28" spans="1:51" ht="30" customHeight="1" x14ac:dyDescent="0.4">
      <c r="A28" s="1">
        <f t="shared" si="0"/>
        <v>20</v>
      </c>
      <c r="B28" s="13"/>
      <c r="C28" s="14"/>
      <c r="D28" s="15"/>
      <c r="E28" s="16"/>
      <c r="F28" s="16"/>
      <c r="G28" s="16"/>
      <c r="H28" s="17"/>
      <c r="I28" s="44"/>
      <c r="J28" s="18"/>
      <c r="K28" s="16"/>
      <c r="L28" s="20"/>
      <c r="M28" s="16"/>
      <c r="N28" s="21"/>
      <c r="O28" s="55"/>
      <c r="P28" s="22"/>
      <c r="Q28" s="55"/>
      <c r="R28" s="22"/>
      <c r="S28" s="55"/>
      <c r="T28" s="22"/>
      <c r="U28" s="55"/>
      <c r="V28" s="22"/>
      <c r="W28" s="55"/>
      <c r="X28" s="22"/>
      <c r="Y28" s="55"/>
      <c r="Z28" s="22"/>
      <c r="AA28" s="34"/>
      <c r="AB28" s="7" t="str">
        <f>IF(受診情報3423[[#This Row],[子宮]]="希望",TRUE,"")</f>
        <v/>
      </c>
      <c r="AC28" s="7" t="str">
        <f>IF(受診情報3423[[#This Row],[HPV]]="希望",TRUE,"")</f>
        <v/>
      </c>
      <c r="AD28" s="7" t="str">
        <f>IF(受診情報3423[[#This Row],[乳がん]]="希望",TRUE,"")</f>
        <v/>
      </c>
      <c r="AE28" s="7" t="str">
        <f>IF(受診情報3423[[#This Row],[脳]]="希望",TRUE,"")</f>
        <v/>
      </c>
      <c r="AF28" s="7" t="str">
        <f>IF(受診情報3423[[#This Row],[肺がん]]="希望",TRUE,"")</f>
        <v/>
      </c>
      <c r="AG28" s="7" t="str">
        <f>IF(受診情報3423[[#This Row],[PET]]="希望",TRUE,"")</f>
        <v/>
      </c>
      <c r="AH28" s="7" t="str">
        <f>IF(受診情報3423[[#This Row],[心臓]]="希望",TRUE,"")</f>
        <v/>
      </c>
      <c r="AI28" s="7" t="str">
        <f>IF(受診情報3423[[#This Row],[ピロリ]]="希望",TRUE,"")</f>
        <v/>
      </c>
      <c r="AJ28" s="7" t="str">
        <f>IF(受診情報3423[[#This Row],[骨]]="希望",TRUE,"")</f>
        <v/>
      </c>
      <c r="AK28" s="7" t="str">
        <f>IF(受診情報3423[[#This Row],[アレルギー検査]]="希望",TRUE,"")</f>
        <v/>
      </c>
      <c r="AL28" s="7" t="str">
        <f>IF(受診情報3423[[#This Row],[前立腺]]="希望",TRUE,"")</f>
        <v/>
      </c>
      <c r="AM28" s="35" t="str">
        <f>IF(受診情報3423[[#This Row],[腫瘍マーカー
3種]]="希望",TRUE,"")</f>
        <v/>
      </c>
      <c r="AN28" s="8" t="str">
        <f>IF(受診情報3423[[#This Row],[性別]]="男性",1,IF(受診情報3423[[#This Row],[性別]]="女性",2,""))</f>
        <v/>
      </c>
    </row>
    <row r="29" spans="1:51" ht="30" customHeight="1" x14ac:dyDescent="0.4">
      <c r="A29" s="1">
        <f t="shared" si="0"/>
        <v>21</v>
      </c>
      <c r="B29" s="13"/>
      <c r="C29" s="14"/>
      <c r="D29" s="15"/>
      <c r="E29" s="16"/>
      <c r="F29" s="16"/>
      <c r="G29" s="16"/>
      <c r="H29" s="17"/>
      <c r="I29" s="44"/>
      <c r="J29" s="18"/>
      <c r="K29" s="16"/>
      <c r="L29" s="20"/>
      <c r="M29" s="16"/>
      <c r="N29" s="21"/>
      <c r="O29" s="55"/>
      <c r="P29" s="22"/>
      <c r="Q29" s="55"/>
      <c r="R29" s="22"/>
      <c r="S29" s="55"/>
      <c r="T29" s="22"/>
      <c r="U29" s="55"/>
      <c r="V29" s="22"/>
      <c r="W29" s="55"/>
      <c r="X29" s="22"/>
      <c r="Y29" s="55"/>
      <c r="Z29" s="22"/>
      <c r="AA29" s="34"/>
      <c r="AB29" s="7" t="str">
        <f>IF(受診情報3423[[#This Row],[子宮]]="希望",TRUE,"")</f>
        <v/>
      </c>
      <c r="AC29" s="7" t="str">
        <f>IF(受診情報3423[[#This Row],[HPV]]="希望",TRUE,"")</f>
        <v/>
      </c>
      <c r="AD29" s="7" t="str">
        <f>IF(受診情報3423[[#This Row],[乳がん]]="希望",TRUE,"")</f>
        <v/>
      </c>
      <c r="AE29" s="7" t="str">
        <f>IF(受診情報3423[[#This Row],[脳]]="希望",TRUE,"")</f>
        <v/>
      </c>
      <c r="AF29" s="7" t="str">
        <f>IF(受診情報3423[[#This Row],[肺がん]]="希望",TRUE,"")</f>
        <v/>
      </c>
      <c r="AG29" s="7" t="str">
        <f>IF(受診情報3423[[#This Row],[PET]]="希望",TRUE,"")</f>
        <v/>
      </c>
      <c r="AH29" s="7" t="str">
        <f>IF(受診情報3423[[#This Row],[心臓]]="希望",TRUE,"")</f>
        <v/>
      </c>
      <c r="AI29" s="7" t="str">
        <f>IF(受診情報3423[[#This Row],[ピロリ]]="希望",TRUE,"")</f>
        <v/>
      </c>
      <c r="AJ29" s="7" t="str">
        <f>IF(受診情報3423[[#This Row],[骨]]="希望",TRUE,"")</f>
        <v/>
      </c>
      <c r="AK29" s="7" t="str">
        <f>IF(受診情報3423[[#This Row],[アレルギー検査]]="希望",TRUE,"")</f>
        <v/>
      </c>
      <c r="AL29" s="7" t="str">
        <f>IF(受診情報3423[[#This Row],[前立腺]]="希望",TRUE,"")</f>
        <v/>
      </c>
      <c r="AM29" s="35" t="str">
        <f>IF(受診情報3423[[#This Row],[腫瘍マーカー
3種]]="希望",TRUE,"")</f>
        <v/>
      </c>
      <c r="AN29" s="8" t="str">
        <f>IF(受診情報3423[[#This Row],[性別]]="男性",1,IF(受診情報3423[[#This Row],[性別]]="女性",2,""))</f>
        <v/>
      </c>
    </row>
    <row r="30" spans="1:51" ht="30" customHeight="1" x14ac:dyDescent="0.4">
      <c r="A30" s="1">
        <f t="shared" si="0"/>
        <v>22</v>
      </c>
      <c r="B30" s="13"/>
      <c r="C30" s="14"/>
      <c r="D30" s="15"/>
      <c r="E30" s="16"/>
      <c r="F30" s="16"/>
      <c r="G30" s="16"/>
      <c r="H30" s="17"/>
      <c r="I30" s="44"/>
      <c r="J30" s="18"/>
      <c r="K30" s="16"/>
      <c r="L30" s="20"/>
      <c r="M30" s="16"/>
      <c r="N30" s="21"/>
      <c r="O30" s="55"/>
      <c r="P30" s="22"/>
      <c r="Q30" s="55"/>
      <c r="R30" s="22"/>
      <c r="S30" s="55"/>
      <c r="T30" s="22"/>
      <c r="U30" s="55"/>
      <c r="V30" s="22"/>
      <c r="W30" s="55"/>
      <c r="X30" s="22"/>
      <c r="Y30" s="55"/>
      <c r="Z30" s="22"/>
      <c r="AA30" s="34"/>
      <c r="AB30" s="7" t="str">
        <f>IF(受診情報3423[[#This Row],[子宮]]="希望",TRUE,"")</f>
        <v/>
      </c>
      <c r="AC30" s="7" t="str">
        <f>IF(受診情報3423[[#This Row],[HPV]]="希望",TRUE,"")</f>
        <v/>
      </c>
      <c r="AD30" s="7" t="str">
        <f>IF(受診情報3423[[#This Row],[乳がん]]="希望",TRUE,"")</f>
        <v/>
      </c>
      <c r="AE30" s="7" t="str">
        <f>IF(受診情報3423[[#This Row],[脳]]="希望",TRUE,"")</f>
        <v/>
      </c>
      <c r="AF30" s="7" t="str">
        <f>IF(受診情報3423[[#This Row],[肺がん]]="希望",TRUE,"")</f>
        <v/>
      </c>
      <c r="AG30" s="7" t="str">
        <f>IF(受診情報3423[[#This Row],[PET]]="希望",TRUE,"")</f>
        <v/>
      </c>
      <c r="AH30" s="7" t="str">
        <f>IF(受診情報3423[[#This Row],[心臓]]="希望",TRUE,"")</f>
        <v/>
      </c>
      <c r="AI30" s="7" t="str">
        <f>IF(受診情報3423[[#This Row],[ピロリ]]="希望",TRUE,"")</f>
        <v/>
      </c>
      <c r="AJ30" s="7" t="str">
        <f>IF(受診情報3423[[#This Row],[骨]]="希望",TRUE,"")</f>
        <v/>
      </c>
      <c r="AK30" s="7" t="str">
        <f>IF(受診情報3423[[#This Row],[アレルギー検査]]="希望",TRUE,"")</f>
        <v/>
      </c>
      <c r="AL30" s="7" t="str">
        <f>IF(受診情報3423[[#This Row],[前立腺]]="希望",TRUE,"")</f>
        <v/>
      </c>
      <c r="AM30" s="35" t="str">
        <f>IF(受診情報3423[[#This Row],[腫瘍マーカー
3種]]="希望",TRUE,"")</f>
        <v/>
      </c>
      <c r="AN30" s="8" t="str">
        <f>IF(受診情報3423[[#This Row],[性別]]="男性",1,IF(受診情報3423[[#This Row],[性別]]="女性",2,""))</f>
        <v/>
      </c>
    </row>
    <row r="31" spans="1:51" ht="30" customHeight="1" x14ac:dyDescent="0.4">
      <c r="A31" s="1">
        <f t="shared" si="0"/>
        <v>23</v>
      </c>
      <c r="B31" s="13"/>
      <c r="C31" s="14"/>
      <c r="D31" s="15"/>
      <c r="E31" s="16"/>
      <c r="F31" s="16"/>
      <c r="G31" s="16"/>
      <c r="H31" s="17"/>
      <c r="I31" s="44"/>
      <c r="J31" s="18"/>
      <c r="K31" s="16"/>
      <c r="L31" s="20"/>
      <c r="M31" s="16"/>
      <c r="N31" s="21"/>
      <c r="O31" s="55"/>
      <c r="P31" s="22"/>
      <c r="Q31" s="55"/>
      <c r="R31" s="22"/>
      <c r="S31" s="55"/>
      <c r="T31" s="22"/>
      <c r="U31" s="55"/>
      <c r="V31" s="22"/>
      <c r="W31" s="55"/>
      <c r="X31" s="22"/>
      <c r="Y31" s="55"/>
      <c r="Z31" s="22"/>
      <c r="AA31" s="34"/>
      <c r="AB31" s="7" t="str">
        <f>IF(受診情報3423[[#This Row],[子宮]]="希望",TRUE,"")</f>
        <v/>
      </c>
      <c r="AC31" s="7" t="str">
        <f>IF(受診情報3423[[#This Row],[HPV]]="希望",TRUE,"")</f>
        <v/>
      </c>
      <c r="AD31" s="7" t="str">
        <f>IF(受診情報3423[[#This Row],[乳がん]]="希望",TRUE,"")</f>
        <v/>
      </c>
      <c r="AE31" s="7" t="str">
        <f>IF(受診情報3423[[#This Row],[脳]]="希望",TRUE,"")</f>
        <v/>
      </c>
      <c r="AF31" s="7" t="str">
        <f>IF(受診情報3423[[#This Row],[肺がん]]="希望",TRUE,"")</f>
        <v/>
      </c>
      <c r="AG31" s="7" t="str">
        <f>IF(受診情報3423[[#This Row],[PET]]="希望",TRUE,"")</f>
        <v/>
      </c>
      <c r="AH31" s="7" t="str">
        <f>IF(受診情報3423[[#This Row],[心臓]]="希望",TRUE,"")</f>
        <v/>
      </c>
      <c r="AI31" s="7" t="str">
        <f>IF(受診情報3423[[#This Row],[ピロリ]]="希望",TRUE,"")</f>
        <v/>
      </c>
      <c r="AJ31" s="7" t="str">
        <f>IF(受診情報3423[[#This Row],[骨]]="希望",TRUE,"")</f>
        <v/>
      </c>
      <c r="AK31" s="7" t="str">
        <f>IF(受診情報3423[[#This Row],[アレルギー検査]]="希望",TRUE,"")</f>
        <v/>
      </c>
      <c r="AL31" s="7" t="str">
        <f>IF(受診情報3423[[#This Row],[前立腺]]="希望",TRUE,"")</f>
        <v/>
      </c>
      <c r="AM31" s="35" t="str">
        <f>IF(受診情報3423[[#This Row],[腫瘍マーカー
3種]]="希望",TRUE,"")</f>
        <v/>
      </c>
      <c r="AN31" s="8" t="str">
        <f>IF(受診情報3423[[#This Row],[性別]]="男性",1,IF(受診情報3423[[#This Row],[性別]]="女性",2,""))</f>
        <v/>
      </c>
    </row>
    <row r="32" spans="1:51" ht="30" customHeight="1" x14ac:dyDescent="0.4">
      <c r="A32" s="1">
        <f t="shared" si="0"/>
        <v>24</v>
      </c>
      <c r="B32" s="13"/>
      <c r="C32" s="14"/>
      <c r="D32" s="15"/>
      <c r="E32" s="16"/>
      <c r="F32" s="16"/>
      <c r="G32" s="16"/>
      <c r="H32" s="17"/>
      <c r="I32" s="44"/>
      <c r="J32" s="18"/>
      <c r="K32" s="16"/>
      <c r="L32" s="20"/>
      <c r="M32" s="16"/>
      <c r="N32" s="21"/>
      <c r="O32" s="55"/>
      <c r="P32" s="22"/>
      <c r="Q32" s="55"/>
      <c r="R32" s="22"/>
      <c r="S32" s="55"/>
      <c r="T32" s="22"/>
      <c r="U32" s="55"/>
      <c r="V32" s="22"/>
      <c r="W32" s="55"/>
      <c r="X32" s="22"/>
      <c r="Y32" s="55"/>
      <c r="Z32" s="22"/>
      <c r="AA32" s="34"/>
      <c r="AB32" s="7" t="str">
        <f>IF(受診情報3423[[#This Row],[子宮]]="希望",TRUE,"")</f>
        <v/>
      </c>
      <c r="AC32" s="7" t="str">
        <f>IF(受診情報3423[[#This Row],[HPV]]="希望",TRUE,"")</f>
        <v/>
      </c>
      <c r="AD32" s="7" t="str">
        <f>IF(受診情報3423[[#This Row],[乳がん]]="希望",TRUE,"")</f>
        <v/>
      </c>
      <c r="AE32" s="7" t="str">
        <f>IF(受診情報3423[[#This Row],[脳]]="希望",TRUE,"")</f>
        <v/>
      </c>
      <c r="AF32" s="7" t="str">
        <f>IF(受診情報3423[[#This Row],[肺がん]]="希望",TRUE,"")</f>
        <v/>
      </c>
      <c r="AG32" s="7" t="str">
        <f>IF(受診情報3423[[#This Row],[PET]]="希望",TRUE,"")</f>
        <v/>
      </c>
      <c r="AH32" s="7" t="str">
        <f>IF(受診情報3423[[#This Row],[心臓]]="希望",TRUE,"")</f>
        <v/>
      </c>
      <c r="AI32" s="7" t="str">
        <f>IF(受診情報3423[[#This Row],[ピロリ]]="希望",TRUE,"")</f>
        <v/>
      </c>
      <c r="AJ32" s="7" t="str">
        <f>IF(受診情報3423[[#This Row],[骨]]="希望",TRUE,"")</f>
        <v/>
      </c>
      <c r="AK32" s="7" t="str">
        <f>IF(受診情報3423[[#This Row],[アレルギー検査]]="希望",TRUE,"")</f>
        <v/>
      </c>
      <c r="AL32" s="7" t="str">
        <f>IF(受診情報3423[[#This Row],[前立腺]]="希望",TRUE,"")</f>
        <v/>
      </c>
      <c r="AM32" s="35" t="str">
        <f>IF(受診情報3423[[#This Row],[腫瘍マーカー
3種]]="希望",TRUE,"")</f>
        <v/>
      </c>
      <c r="AN32" s="8" t="str">
        <f>IF(受診情報3423[[#This Row],[性別]]="男性",1,IF(受診情報3423[[#This Row],[性別]]="女性",2,""))</f>
        <v/>
      </c>
    </row>
    <row r="33" spans="1:40" ht="30" customHeight="1" x14ac:dyDescent="0.4">
      <c r="A33" s="1">
        <f t="shared" si="0"/>
        <v>25</v>
      </c>
      <c r="B33" s="13"/>
      <c r="C33" s="14"/>
      <c r="D33" s="15"/>
      <c r="E33" s="16"/>
      <c r="F33" s="16"/>
      <c r="G33" s="16"/>
      <c r="H33" s="17"/>
      <c r="I33" s="44"/>
      <c r="J33" s="18"/>
      <c r="K33" s="16"/>
      <c r="L33" s="20"/>
      <c r="M33" s="16"/>
      <c r="N33" s="21"/>
      <c r="O33" s="55"/>
      <c r="P33" s="22"/>
      <c r="Q33" s="55"/>
      <c r="R33" s="22"/>
      <c r="S33" s="55"/>
      <c r="T33" s="22"/>
      <c r="U33" s="55"/>
      <c r="V33" s="22"/>
      <c r="W33" s="55"/>
      <c r="X33" s="22"/>
      <c r="Y33" s="55"/>
      <c r="Z33" s="22"/>
      <c r="AA33" s="34"/>
      <c r="AB33" s="7" t="str">
        <f>IF(受診情報3423[[#This Row],[子宮]]="希望",TRUE,"")</f>
        <v/>
      </c>
      <c r="AC33" s="7" t="str">
        <f>IF(受診情報3423[[#This Row],[HPV]]="希望",TRUE,"")</f>
        <v/>
      </c>
      <c r="AD33" s="7" t="str">
        <f>IF(受診情報3423[[#This Row],[乳がん]]="希望",TRUE,"")</f>
        <v/>
      </c>
      <c r="AE33" s="7" t="str">
        <f>IF(受診情報3423[[#This Row],[脳]]="希望",TRUE,"")</f>
        <v/>
      </c>
      <c r="AF33" s="7" t="str">
        <f>IF(受診情報3423[[#This Row],[肺がん]]="希望",TRUE,"")</f>
        <v/>
      </c>
      <c r="AG33" s="7" t="str">
        <f>IF(受診情報3423[[#This Row],[PET]]="希望",TRUE,"")</f>
        <v/>
      </c>
      <c r="AH33" s="7" t="str">
        <f>IF(受診情報3423[[#This Row],[心臓]]="希望",TRUE,"")</f>
        <v/>
      </c>
      <c r="AI33" s="7" t="str">
        <f>IF(受診情報3423[[#This Row],[ピロリ]]="希望",TRUE,"")</f>
        <v/>
      </c>
      <c r="AJ33" s="7" t="str">
        <f>IF(受診情報3423[[#This Row],[骨]]="希望",TRUE,"")</f>
        <v/>
      </c>
      <c r="AK33" s="7" t="str">
        <f>IF(受診情報3423[[#This Row],[アレルギー検査]]="希望",TRUE,"")</f>
        <v/>
      </c>
      <c r="AL33" s="7" t="str">
        <f>IF(受診情報3423[[#This Row],[前立腺]]="希望",TRUE,"")</f>
        <v/>
      </c>
      <c r="AM33" s="35" t="str">
        <f>IF(受診情報3423[[#This Row],[腫瘍マーカー
3種]]="希望",TRUE,"")</f>
        <v/>
      </c>
      <c r="AN33" s="8" t="str">
        <f>IF(受診情報3423[[#This Row],[性別]]="男性",1,IF(受診情報3423[[#This Row],[性別]]="女性",2,""))</f>
        <v/>
      </c>
    </row>
    <row r="34" spans="1:40" ht="30" customHeight="1" x14ac:dyDescent="0.4">
      <c r="A34" s="1">
        <f t="shared" si="0"/>
        <v>26</v>
      </c>
      <c r="B34" s="13"/>
      <c r="C34" s="14"/>
      <c r="D34" s="15"/>
      <c r="E34" s="16"/>
      <c r="F34" s="16"/>
      <c r="G34" s="16"/>
      <c r="H34" s="17"/>
      <c r="I34" s="44"/>
      <c r="J34" s="18"/>
      <c r="K34" s="16"/>
      <c r="L34" s="20"/>
      <c r="M34" s="16"/>
      <c r="N34" s="21"/>
      <c r="O34" s="55"/>
      <c r="P34" s="22"/>
      <c r="Q34" s="55"/>
      <c r="R34" s="22"/>
      <c r="S34" s="55"/>
      <c r="T34" s="22"/>
      <c r="U34" s="55"/>
      <c r="V34" s="22"/>
      <c r="W34" s="55"/>
      <c r="X34" s="22"/>
      <c r="Y34" s="55"/>
      <c r="Z34" s="22"/>
      <c r="AA34" s="34"/>
      <c r="AB34" s="7" t="str">
        <f>IF(受診情報3423[[#This Row],[子宮]]="希望",TRUE,"")</f>
        <v/>
      </c>
      <c r="AC34" s="7" t="str">
        <f>IF(受診情報3423[[#This Row],[HPV]]="希望",TRUE,"")</f>
        <v/>
      </c>
      <c r="AD34" s="7" t="str">
        <f>IF(受診情報3423[[#This Row],[乳がん]]="希望",TRUE,"")</f>
        <v/>
      </c>
      <c r="AE34" s="7" t="str">
        <f>IF(受診情報3423[[#This Row],[脳]]="希望",TRUE,"")</f>
        <v/>
      </c>
      <c r="AF34" s="7" t="str">
        <f>IF(受診情報3423[[#This Row],[肺がん]]="希望",TRUE,"")</f>
        <v/>
      </c>
      <c r="AG34" s="7" t="str">
        <f>IF(受診情報3423[[#This Row],[PET]]="希望",TRUE,"")</f>
        <v/>
      </c>
      <c r="AH34" s="7" t="str">
        <f>IF(受診情報3423[[#This Row],[心臓]]="希望",TRUE,"")</f>
        <v/>
      </c>
      <c r="AI34" s="7" t="str">
        <f>IF(受診情報3423[[#This Row],[ピロリ]]="希望",TRUE,"")</f>
        <v/>
      </c>
      <c r="AJ34" s="7" t="str">
        <f>IF(受診情報3423[[#This Row],[骨]]="希望",TRUE,"")</f>
        <v/>
      </c>
      <c r="AK34" s="7" t="str">
        <f>IF(受診情報3423[[#This Row],[アレルギー検査]]="希望",TRUE,"")</f>
        <v/>
      </c>
      <c r="AL34" s="7" t="str">
        <f>IF(受診情報3423[[#This Row],[前立腺]]="希望",TRUE,"")</f>
        <v/>
      </c>
      <c r="AM34" s="35" t="str">
        <f>IF(受診情報3423[[#This Row],[腫瘍マーカー
3種]]="希望",TRUE,"")</f>
        <v/>
      </c>
      <c r="AN34" s="8" t="str">
        <f>IF(受診情報3423[[#This Row],[性別]]="男性",1,IF(受診情報3423[[#This Row],[性別]]="女性",2,""))</f>
        <v/>
      </c>
    </row>
    <row r="35" spans="1:40" ht="30" customHeight="1" x14ac:dyDescent="0.4">
      <c r="A35" s="1">
        <f t="shared" si="0"/>
        <v>27</v>
      </c>
      <c r="B35" s="13"/>
      <c r="C35" s="14"/>
      <c r="D35" s="15"/>
      <c r="E35" s="16"/>
      <c r="F35" s="16"/>
      <c r="G35" s="16"/>
      <c r="H35" s="17"/>
      <c r="I35" s="44"/>
      <c r="J35" s="18"/>
      <c r="K35" s="16"/>
      <c r="L35" s="20"/>
      <c r="M35" s="16"/>
      <c r="N35" s="21"/>
      <c r="O35" s="55"/>
      <c r="P35" s="22"/>
      <c r="Q35" s="55"/>
      <c r="R35" s="22"/>
      <c r="S35" s="55"/>
      <c r="T35" s="22"/>
      <c r="U35" s="55"/>
      <c r="V35" s="22"/>
      <c r="W35" s="55"/>
      <c r="X35" s="22"/>
      <c r="Y35" s="55"/>
      <c r="Z35" s="22"/>
      <c r="AA35" s="34"/>
      <c r="AB35" s="7" t="str">
        <f>IF(受診情報3423[[#This Row],[子宮]]="希望",TRUE,"")</f>
        <v/>
      </c>
      <c r="AC35" s="7" t="str">
        <f>IF(受診情報3423[[#This Row],[HPV]]="希望",TRUE,"")</f>
        <v/>
      </c>
      <c r="AD35" s="7" t="str">
        <f>IF(受診情報3423[[#This Row],[乳がん]]="希望",TRUE,"")</f>
        <v/>
      </c>
      <c r="AE35" s="7" t="str">
        <f>IF(受診情報3423[[#This Row],[脳]]="希望",TRUE,"")</f>
        <v/>
      </c>
      <c r="AF35" s="7" t="str">
        <f>IF(受診情報3423[[#This Row],[肺がん]]="希望",TRUE,"")</f>
        <v/>
      </c>
      <c r="AG35" s="7" t="str">
        <f>IF(受診情報3423[[#This Row],[PET]]="希望",TRUE,"")</f>
        <v/>
      </c>
      <c r="AH35" s="7" t="str">
        <f>IF(受診情報3423[[#This Row],[心臓]]="希望",TRUE,"")</f>
        <v/>
      </c>
      <c r="AI35" s="7" t="str">
        <f>IF(受診情報3423[[#This Row],[ピロリ]]="希望",TRUE,"")</f>
        <v/>
      </c>
      <c r="AJ35" s="7" t="str">
        <f>IF(受診情報3423[[#This Row],[骨]]="希望",TRUE,"")</f>
        <v/>
      </c>
      <c r="AK35" s="7" t="str">
        <f>IF(受診情報3423[[#This Row],[アレルギー検査]]="希望",TRUE,"")</f>
        <v/>
      </c>
      <c r="AL35" s="7" t="str">
        <f>IF(受診情報3423[[#This Row],[前立腺]]="希望",TRUE,"")</f>
        <v/>
      </c>
      <c r="AM35" s="35" t="str">
        <f>IF(受診情報3423[[#This Row],[腫瘍マーカー
3種]]="希望",TRUE,"")</f>
        <v/>
      </c>
      <c r="AN35" s="8" t="str">
        <f>IF(受診情報3423[[#This Row],[性別]]="男性",1,IF(受診情報3423[[#This Row],[性別]]="女性",2,""))</f>
        <v/>
      </c>
    </row>
    <row r="36" spans="1:40" ht="30" customHeight="1" x14ac:dyDescent="0.4">
      <c r="A36" s="1">
        <f t="shared" si="0"/>
        <v>28</v>
      </c>
      <c r="B36" s="13"/>
      <c r="C36" s="14"/>
      <c r="D36" s="15"/>
      <c r="E36" s="16"/>
      <c r="F36" s="16"/>
      <c r="G36" s="16"/>
      <c r="H36" s="17"/>
      <c r="I36" s="44"/>
      <c r="J36" s="18"/>
      <c r="K36" s="16"/>
      <c r="L36" s="20"/>
      <c r="M36" s="16"/>
      <c r="N36" s="21"/>
      <c r="O36" s="55"/>
      <c r="P36" s="22"/>
      <c r="Q36" s="55"/>
      <c r="R36" s="22"/>
      <c r="S36" s="55"/>
      <c r="T36" s="22"/>
      <c r="U36" s="55"/>
      <c r="V36" s="22"/>
      <c r="W36" s="55"/>
      <c r="X36" s="22"/>
      <c r="Y36" s="55"/>
      <c r="Z36" s="22"/>
      <c r="AA36" s="34"/>
      <c r="AB36" s="7" t="str">
        <f>IF(受診情報3423[[#This Row],[子宮]]="希望",TRUE,"")</f>
        <v/>
      </c>
      <c r="AC36" s="7" t="str">
        <f>IF(受診情報3423[[#This Row],[HPV]]="希望",TRUE,"")</f>
        <v/>
      </c>
      <c r="AD36" s="7" t="str">
        <f>IF(受診情報3423[[#This Row],[乳がん]]="希望",TRUE,"")</f>
        <v/>
      </c>
      <c r="AE36" s="7" t="str">
        <f>IF(受診情報3423[[#This Row],[脳]]="希望",TRUE,"")</f>
        <v/>
      </c>
      <c r="AF36" s="7" t="str">
        <f>IF(受診情報3423[[#This Row],[肺がん]]="希望",TRUE,"")</f>
        <v/>
      </c>
      <c r="AG36" s="7" t="str">
        <f>IF(受診情報3423[[#This Row],[PET]]="希望",TRUE,"")</f>
        <v/>
      </c>
      <c r="AH36" s="7" t="str">
        <f>IF(受診情報3423[[#This Row],[心臓]]="希望",TRUE,"")</f>
        <v/>
      </c>
      <c r="AI36" s="7" t="str">
        <f>IF(受診情報3423[[#This Row],[ピロリ]]="希望",TRUE,"")</f>
        <v/>
      </c>
      <c r="AJ36" s="7" t="str">
        <f>IF(受診情報3423[[#This Row],[骨]]="希望",TRUE,"")</f>
        <v/>
      </c>
      <c r="AK36" s="7" t="str">
        <f>IF(受診情報3423[[#This Row],[アレルギー検査]]="希望",TRUE,"")</f>
        <v/>
      </c>
      <c r="AL36" s="7" t="str">
        <f>IF(受診情報3423[[#This Row],[前立腺]]="希望",TRUE,"")</f>
        <v/>
      </c>
      <c r="AM36" s="35" t="str">
        <f>IF(受診情報3423[[#This Row],[腫瘍マーカー
3種]]="希望",TRUE,"")</f>
        <v/>
      </c>
      <c r="AN36" s="8" t="str">
        <f>IF(受診情報3423[[#This Row],[性別]]="男性",1,IF(受診情報3423[[#This Row],[性別]]="女性",2,""))</f>
        <v/>
      </c>
    </row>
    <row r="37" spans="1:40" ht="30" customHeight="1" x14ac:dyDescent="0.4">
      <c r="A37" s="1">
        <f t="shared" si="0"/>
        <v>29</v>
      </c>
      <c r="B37" s="13"/>
      <c r="C37" s="14"/>
      <c r="D37" s="15"/>
      <c r="E37" s="16"/>
      <c r="F37" s="16"/>
      <c r="G37" s="16"/>
      <c r="H37" s="17"/>
      <c r="I37" s="44"/>
      <c r="J37" s="18"/>
      <c r="K37" s="16"/>
      <c r="L37" s="20"/>
      <c r="M37" s="16"/>
      <c r="N37" s="21"/>
      <c r="O37" s="55"/>
      <c r="P37" s="22"/>
      <c r="Q37" s="55"/>
      <c r="R37" s="22"/>
      <c r="S37" s="55"/>
      <c r="T37" s="22"/>
      <c r="U37" s="55"/>
      <c r="V37" s="22"/>
      <c r="W37" s="55"/>
      <c r="X37" s="22"/>
      <c r="Y37" s="55"/>
      <c r="Z37" s="22"/>
      <c r="AA37" s="34"/>
      <c r="AB37" s="7" t="str">
        <f>IF(受診情報3423[[#This Row],[子宮]]="希望",TRUE,"")</f>
        <v/>
      </c>
      <c r="AC37" s="7" t="str">
        <f>IF(受診情報3423[[#This Row],[HPV]]="希望",TRUE,"")</f>
        <v/>
      </c>
      <c r="AD37" s="7" t="str">
        <f>IF(受診情報3423[[#This Row],[乳がん]]="希望",TRUE,"")</f>
        <v/>
      </c>
      <c r="AE37" s="7" t="str">
        <f>IF(受診情報3423[[#This Row],[脳]]="希望",TRUE,"")</f>
        <v/>
      </c>
      <c r="AF37" s="7" t="str">
        <f>IF(受診情報3423[[#This Row],[肺がん]]="希望",TRUE,"")</f>
        <v/>
      </c>
      <c r="AG37" s="7" t="str">
        <f>IF(受診情報3423[[#This Row],[PET]]="希望",TRUE,"")</f>
        <v/>
      </c>
      <c r="AH37" s="7" t="str">
        <f>IF(受診情報3423[[#This Row],[心臓]]="希望",TRUE,"")</f>
        <v/>
      </c>
      <c r="AI37" s="7" t="str">
        <f>IF(受診情報3423[[#This Row],[ピロリ]]="希望",TRUE,"")</f>
        <v/>
      </c>
      <c r="AJ37" s="7" t="str">
        <f>IF(受診情報3423[[#This Row],[骨]]="希望",TRUE,"")</f>
        <v/>
      </c>
      <c r="AK37" s="7" t="str">
        <f>IF(受診情報3423[[#This Row],[アレルギー検査]]="希望",TRUE,"")</f>
        <v/>
      </c>
      <c r="AL37" s="7" t="str">
        <f>IF(受診情報3423[[#This Row],[前立腺]]="希望",TRUE,"")</f>
        <v/>
      </c>
      <c r="AM37" s="35" t="str">
        <f>IF(受診情報3423[[#This Row],[腫瘍マーカー
3種]]="希望",TRUE,"")</f>
        <v/>
      </c>
      <c r="AN37" s="8" t="str">
        <f>IF(受診情報3423[[#This Row],[性別]]="男性",1,IF(受診情報3423[[#This Row],[性別]]="女性",2,""))</f>
        <v/>
      </c>
    </row>
    <row r="38" spans="1:40" ht="30" customHeight="1" x14ac:dyDescent="0.4">
      <c r="A38" s="1">
        <f t="shared" si="0"/>
        <v>30</v>
      </c>
      <c r="B38" s="13"/>
      <c r="C38" s="14"/>
      <c r="D38" s="15"/>
      <c r="E38" s="16"/>
      <c r="F38" s="16"/>
      <c r="G38" s="16"/>
      <c r="H38" s="17"/>
      <c r="I38" s="44"/>
      <c r="J38" s="18"/>
      <c r="K38" s="16"/>
      <c r="L38" s="20"/>
      <c r="M38" s="16"/>
      <c r="N38" s="21"/>
      <c r="O38" s="55"/>
      <c r="P38" s="22"/>
      <c r="Q38" s="55"/>
      <c r="R38" s="22"/>
      <c r="S38" s="55"/>
      <c r="T38" s="22"/>
      <c r="U38" s="55"/>
      <c r="V38" s="22"/>
      <c r="W38" s="55"/>
      <c r="X38" s="22"/>
      <c r="Y38" s="55"/>
      <c r="Z38" s="22"/>
      <c r="AA38" s="34"/>
      <c r="AB38" s="7" t="str">
        <f>IF(受診情報3423[[#This Row],[子宮]]="希望",TRUE,"")</f>
        <v/>
      </c>
      <c r="AC38" s="7" t="str">
        <f>IF(受診情報3423[[#This Row],[HPV]]="希望",TRUE,"")</f>
        <v/>
      </c>
      <c r="AD38" s="7" t="str">
        <f>IF(受診情報3423[[#This Row],[乳がん]]="希望",TRUE,"")</f>
        <v/>
      </c>
      <c r="AE38" s="7" t="str">
        <f>IF(受診情報3423[[#This Row],[脳]]="希望",TRUE,"")</f>
        <v/>
      </c>
      <c r="AF38" s="7" t="str">
        <f>IF(受診情報3423[[#This Row],[肺がん]]="希望",TRUE,"")</f>
        <v/>
      </c>
      <c r="AG38" s="7" t="str">
        <f>IF(受診情報3423[[#This Row],[PET]]="希望",TRUE,"")</f>
        <v/>
      </c>
      <c r="AH38" s="7" t="str">
        <f>IF(受診情報3423[[#This Row],[心臓]]="希望",TRUE,"")</f>
        <v/>
      </c>
      <c r="AI38" s="7" t="str">
        <f>IF(受診情報3423[[#This Row],[ピロリ]]="希望",TRUE,"")</f>
        <v/>
      </c>
      <c r="AJ38" s="7" t="str">
        <f>IF(受診情報3423[[#This Row],[骨]]="希望",TRUE,"")</f>
        <v/>
      </c>
      <c r="AK38" s="7" t="str">
        <f>IF(受診情報3423[[#This Row],[アレルギー検査]]="希望",TRUE,"")</f>
        <v/>
      </c>
      <c r="AL38" s="7" t="str">
        <f>IF(受診情報3423[[#This Row],[前立腺]]="希望",TRUE,"")</f>
        <v/>
      </c>
      <c r="AM38" s="35" t="str">
        <f>IF(受診情報3423[[#This Row],[腫瘍マーカー
3種]]="希望",TRUE,"")</f>
        <v/>
      </c>
      <c r="AN38" s="8" t="str">
        <f>IF(受診情報3423[[#This Row],[性別]]="男性",1,IF(受診情報3423[[#This Row],[性別]]="女性",2,""))</f>
        <v/>
      </c>
    </row>
    <row r="39" spans="1:40" ht="30" customHeight="1" x14ac:dyDescent="0.4">
      <c r="A39" s="1">
        <f t="shared" si="0"/>
        <v>31</v>
      </c>
      <c r="B39" s="13"/>
      <c r="C39" s="14"/>
      <c r="D39" s="15"/>
      <c r="E39" s="16"/>
      <c r="F39" s="16"/>
      <c r="G39" s="16"/>
      <c r="H39" s="17"/>
      <c r="I39" s="44"/>
      <c r="J39" s="18"/>
      <c r="K39" s="16"/>
      <c r="L39" s="20"/>
      <c r="M39" s="16"/>
      <c r="N39" s="21"/>
      <c r="O39" s="55"/>
      <c r="P39" s="22"/>
      <c r="Q39" s="55"/>
      <c r="R39" s="22"/>
      <c r="S39" s="55"/>
      <c r="T39" s="22"/>
      <c r="U39" s="55"/>
      <c r="V39" s="22"/>
      <c r="W39" s="55"/>
      <c r="X39" s="22"/>
      <c r="Y39" s="55"/>
      <c r="Z39" s="22"/>
      <c r="AA39" s="34"/>
      <c r="AB39" s="7" t="str">
        <f>IF(受診情報3423[[#This Row],[子宮]]="希望",TRUE,"")</f>
        <v/>
      </c>
      <c r="AC39" s="7" t="str">
        <f>IF(受診情報3423[[#This Row],[HPV]]="希望",TRUE,"")</f>
        <v/>
      </c>
      <c r="AD39" s="7" t="str">
        <f>IF(受診情報3423[[#This Row],[乳がん]]="希望",TRUE,"")</f>
        <v/>
      </c>
      <c r="AE39" s="7" t="str">
        <f>IF(受診情報3423[[#This Row],[脳]]="希望",TRUE,"")</f>
        <v/>
      </c>
      <c r="AF39" s="7" t="str">
        <f>IF(受診情報3423[[#This Row],[肺がん]]="希望",TRUE,"")</f>
        <v/>
      </c>
      <c r="AG39" s="7" t="str">
        <f>IF(受診情報3423[[#This Row],[PET]]="希望",TRUE,"")</f>
        <v/>
      </c>
      <c r="AH39" s="7" t="str">
        <f>IF(受診情報3423[[#This Row],[心臓]]="希望",TRUE,"")</f>
        <v/>
      </c>
      <c r="AI39" s="7" t="str">
        <f>IF(受診情報3423[[#This Row],[ピロリ]]="希望",TRUE,"")</f>
        <v/>
      </c>
      <c r="AJ39" s="7" t="str">
        <f>IF(受診情報3423[[#This Row],[骨]]="希望",TRUE,"")</f>
        <v/>
      </c>
      <c r="AK39" s="7" t="str">
        <f>IF(受診情報3423[[#This Row],[アレルギー検査]]="希望",TRUE,"")</f>
        <v/>
      </c>
      <c r="AL39" s="7" t="str">
        <f>IF(受診情報3423[[#This Row],[前立腺]]="希望",TRUE,"")</f>
        <v/>
      </c>
      <c r="AM39" s="35" t="str">
        <f>IF(受診情報3423[[#This Row],[腫瘍マーカー
3種]]="希望",TRUE,"")</f>
        <v/>
      </c>
      <c r="AN39" s="8" t="str">
        <f>IF(受診情報3423[[#This Row],[性別]]="男性",1,IF(受診情報3423[[#This Row],[性別]]="女性",2,""))</f>
        <v/>
      </c>
    </row>
    <row r="40" spans="1:40" ht="30" customHeight="1" x14ac:dyDescent="0.4">
      <c r="A40" s="1">
        <f t="shared" si="0"/>
        <v>32</v>
      </c>
      <c r="B40" s="13"/>
      <c r="C40" s="14"/>
      <c r="D40" s="15"/>
      <c r="E40" s="16"/>
      <c r="F40" s="16"/>
      <c r="G40" s="16"/>
      <c r="H40" s="17"/>
      <c r="I40" s="44"/>
      <c r="J40" s="18"/>
      <c r="K40" s="16"/>
      <c r="L40" s="20"/>
      <c r="M40" s="16"/>
      <c r="N40" s="21"/>
      <c r="O40" s="55"/>
      <c r="P40" s="22"/>
      <c r="Q40" s="55"/>
      <c r="R40" s="22"/>
      <c r="S40" s="55"/>
      <c r="T40" s="22"/>
      <c r="U40" s="55"/>
      <c r="V40" s="22"/>
      <c r="W40" s="55"/>
      <c r="X40" s="22"/>
      <c r="Y40" s="55"/>
      <c r="Z40" s="22"/>
      <c r="AA40" s="34"/>
      <c r="AB40" s="7" t="str">
        <f>IF(受診情報3423[[#This Row],[子宮]]="希望",TRUE,"")</f>
        <v/>
      </c>
      <c r="AC40" s="7" t="str">
        <f>IF(受診情報3423[[#This Row],[HPV]]="希望",TRUE,"")</f>
        <v/>
      </c>
      <c r="AD40" s="7" t="str">
        <f>IF(受診情報3423[[#This Row],[乳がん]]="希望",TRUE,"")</f>
        <v/>
      </c>
      <c r="AE40" s="7" t="str">
        <f>IF(受診情報3423[[#This Row],[脳]]="希望",TRUE,"")</f>
        <v/>
      </c>
      <c r="AF40" s="7" t="str">
        <f>IF(受診情報3423[[#This Row],[肺がん]]="希望",TRUE,"")</f>
        <v/>
      </c>
      <c r="AG40" s="7" t="str">
        <f>IF(受診情報3423[[#This Row],[PET]]="希望",TRUE,"")</f>
        <v/>
      </c>
      <c r="AH40" s="7" t="str">
        <f>IF(受診情報3423[[#This Row],[心臓]]="希望",TRUE,"")</f>
        <v/>
      </c>
      <c r="AI40" s="7" t="str">
        <f>IF(受診情報3423[[#This Row],[ピロリ]]="希望",TRUE,"")</f>
        <v/>
      </c>
      <c r="AJ40" s="7" t="str">
        <f>IF(受診情報3423[[#This Row],[骨]]="希望",TRUE,"")</f>
        <v/>
      </c>
      <c r="AK40" s="7" t="str">
        <f>IF(受診情報3423[[#This Row],[アレルギー検査]]="希望",TRUE,"")</f>
        <v/>
      </c>
      <c r="AL40" s="7" t="str">
        <f>IF(受診情報3423[[#This Row],[前立腺]]="希望",TRUE,"")</f>
        <v/>
      </c>
      <c r="AM40" s="35" t="str">
        <f>IF(受診情報3423[[#This Row],[腫瘍マーカー
3種]]="希望",TRUE,"")</f>
        <v/>
      </c>
      <c r="AN40" s="8" t="str">
        <f>IF(受診情報3423[[#This Row],[性別]]="男性",1,IF(受診情報3423[[#This Row],[性別]]="女性",2,""))</f>
        <v/>
      </c>
    </row>
    <row r="41" spans="1:40" ht="30" customHeight="1" x14ac:dyDescent="0.4">
      <c r="A41" s="1">
        <f t="shared" si="0"/>
        <v>33</v>
      </c>
      <c r="B41" s="13"/>
      <c r="C41" s="14"/>
      <c r="D41" s="15"/>
      <c r="E41" s="16"/>
      <c r="F41" s="16"/>
      <c r="G41" s="16"/>
      <c r="H41" s="17"/>
      <c r="I41" s="44"/>
      <c r="J41" s="18"/>
      <c r="K41" s="16"/>
      <c r="L41" s="20"/>
      <c r="M41" s="16"/>
      <c r="N41" s="21"/>
      <c r="O41" s="55"/>
      <c r="P41" s="22"/>
      <c r="Q41" s="55"/>
      <c r="R41" s="22"/>
      <c r="S41" s="55"/>
      <c r="T41" s="22"/>
      <c r="U41" s="55"/>
      <c r="V41" s="22"/>
      <c r="W41" s="55"/>
      <c r="X41" s="22"/>
      <c r="Y41" s="55"/>
      <c r="Z41" s="22"/>
      <c r="AA41" s="34"/>
      <c r="AB41" s="7" t="str">
        <f>IF(受診情報3423[[#This Row],[子宮]]="希望",TRUE,"")</f>
        <v/>
      </c>
      <c r="AC41" s="7" t="str">
        <f>IF(受診情報3423[[#This Row],[HPV]]="希望",TRUE,"")</f>
        <v/>
      </c>
      <c r="AD41" s="7" t="str">
        <f>IF(受診情報3423[[#This Row],[乳がん]]="希望",TRUE,"")</f>
        <v/>
      </c>
      <c r="AE41" s="7" t="str">
        <f>IF(受診情報3423[[#This Row],[脳]]="希望",TRUE,"")</f>
        <v/>
      </c>
      <c r="AF41" s="7" t="str">
        <f>IF(受診情報3423[[#This Row],[肺がん]]="希望",TRUE,"")</f>
        <v/>
      </c>
      <c r="AG41" s="7" t="str">
        <f>IF(受診情報3423[[#This Row],[PET]]="希望",TRUE,"")</f>
        <v/>
      </c>
      <c r="AH41" s="7" t="str">
        <f>IF(受診情報3423[[#This Row],[心臓]]="希望",TRUE,"")</f>
        <v/>
      </c>
      <c r="AI41" s="7" t="str">
        <f>IF(受診情報3423[[#This Row],[ピロリ]]="希望",TRUE,"")</f>
        <v/>
      </c>
      <c r="AJ41" s="7" t="str">
        <f>IF(受診情報3423[[#This Row],[骨]]="希望",TRUE,"")</f>
        <v/>
      </c>
      <c r="AK41" s="7" t="str">
        <f>IF(受診情報3423[[#This Row],[アレルギー検査]]="希望",TRUE,"")</f>
        <v/>
      </c>
      <c r="AL41" s="7" t="str">
        <f>IF(受診情報3423[[#This Row],[前立腺]]="希望",TRUE,"")</f>
        <v/>
      </c>
      <c r="AM41" s="35" t="str">
        <f>IF(受診情報3423[[#This Row],[腫瘍マーカー
3種]]="希望",TRUE,"")</f>
        <v/>
      </c>
      <c r="AN41" s="8" t="str">
        <f>IF(受診情報3423[[#This Row],[性別]]="男性",1,IF(受診情報3423[[#This Row],[性別]]="女性",2,""))</f>
        <v/>
      </c>
    </row>
    <row r="42" spans="1:40" ht="30" customHeight="1" x14ac:dyDescent="0.4">
      <c r="A42" s="1">
        <f t="shared" si="0"/>
        <v>34</v>
      </c>
      <c r="B42" s="13"/>
      <c r="C42" s="14"/>
      <c r="D42" s="15"/>
      <c r="E42" s="16"/>
      <c r="F42" s="16"/>
      <c r="G42" s="16"/>
      <c r="H42" s="17"/>
      <c r="I42" s="44"/>
      <c r="J42" s="18"/>
      <c r="K42" s="16"/>
      <c r="L42" s="20"/>
      <c r="M42" s="16"/>
      <c r="N42" s="21"/>
      <c r="O42" s="55"/>
      <c r="P42" s="22"/>
      <c r="Q42" s="55"/>
      <c r="R42" s="22"/>
      <c r="S42" s="55"/>
      <c r="T42" s="22"/>
      <c r="U42" s="55"/>
      <c r="V42" s="22"/>
      <c r="W42" s="55"/>
      <c r="X42" s="22"/>
      <c r="Y42" s="55"/>
      <c r="Z42" s="22"/>
      <c r="AA42" s="34"/>
      <c r="AB42" s="7" t="str">
        <f>IF(受診情報3423[[#This Row],[子宮]]="希望",TRUE,"")</f>
        <v/>
      </c>
      <c r="AC42" s="7" t="str">
        <f>IF(受診情報3423[[#This Row],[HPV]]="希望",TRUE,"")</f>
        <v/>
      </c>
      <c r="AD42" s="7" t="str">
        <f>IF(受診情報3423[[#This Row],[乳がん]]="希望",TRUE,"")</f>
        <v/>
      </c>
      <c r="AE42" s="7" t="str">
        <f>IF(受診情報3423[[#This Row],[脳]]="希望",TRUE,"")</f>
        <v/>
      </c>
      <c r="AF42" s="7" t="str">
        <f>IF(受診情報3423[[#This Row],[肺がん]]="希望",TRUE,"")</f>
        <v/>
      </c>
      <c r="AG42" s="7" t="str">
        <f>IF(受診情報3423[[#This Row],[PET]]="希望",TRUE,"")</f>
        <v/>
      </c>
      <c r="AH42" s="7" t="str">
        <f>IF(受診情報3423[[#This Row],[心臓]]="希望",TRUE,"")</f>
        <v/>
      </c>
      <c r="AI42" s="7" t="str">
        <f>IF(受診情報3423[[#This Row],[ピロリ]]="希望",TRUE,"")</f>
        <v/>
      </c>
      <c r="AJ42" s="7" t="str">
        <f>IF(受診情報3423[[#This Row],[骨]]="希望",TRUE,"")</f>
        <v/>
      </c>
      <c r="AK42" s="7" t="str">
        <f>IF(受診情報3423[[#This Row],[アレルギー検査]]="希望",TRUE,"")</f>
        <v/>
      </c>
      <c r="AL42" s="7" t="str">
        <f>IF(受診情報3423[[#This Row],[前立腺]]="希望",TRUE,"")</f>
        <v/>
      </c>
      <c r="AM42" s="35" t="str">
        <f>IF(受診情報3423[[#This Row],[腫瘍マーカー
3種]]="希望",TRUE,"")</f>
        <v/>
      </c>
      <c r="AN42" s="8" t="str">
        <f>IF(受診情報3423[[#This Row],[性別]]="男性",1,IF(受診情報3423[[#This Row],[性別]]="女性",2,""))</f>
        <v/>
      </c>
    </row>
    <row r="43" spans="1:40" ht="30" customHeight="1" x14ac:dyDescent="0.4">
      <c r="A43" s="1">
        <f t="shared" si="0"/>
        <v>35</v>
      </c>
      <c r="B43" s="13"/>
      <c r="C43" s="14"/>
      <c r="D43" s="15"/>
      <c r="E43" s="16"/>
      <c r="F43" s="16"/>
      <c r="G43" s="16"/>
      <c r="H43" s="17"/>
      <c r="I43" s="44"/>
      <c r="J43" s="18"/>
      <c r="K43" s="16"/>
      <c r="L43" s="20"/>
      <c r="M43" s="16"/>
      <c r="N43" s="21"/>
      <c r="O43" s="55"/>
      <c r="P43" s="22"/>
      <c r="Q43" s="55"/>
      <c r="R43" s="22"/>
      <c r="S43" s="55"/>
      <c r="T43" s="22"/>
      <c r="U43" s="55"/>
      <c r="V43" s="22"/>
      <c r="W43" s="55"/>
      <c r="X43" s="22"/>
      <c r="Y43" s="55"/>
      <c r="Z43" s="22"/>
      <c r="AA43" s="34"/>
      <c r="AB43" s="7" t="str">
        <f>IF(受診情報3423[[#This Row],[子宮]]="希望",TRUE,"")</f>
        <v/>
      </c>
      <c r="AC43" s="7" t="str">
        <f>IF(受診情報3423[[#This Row],[HPV]]="希望",TRUE,"")</f>
        <v/>
      </c>
      <c r="AD43" s="7" t="str">
        <f>IF(受診情報3423[[#This Row],[乳がん]]="希望",TRUE,"")</f>
        <v/>
      </c>
      <c r="AE43" s="7" t="str">
        <f>IF(受診情報3423[[#This Row],[脳]]="希望",TRUE,"")</f>
        <v/>
      </c>
      <c r="AF43" s="7" t="str">
        <f>IF(受診情報3423[[#This Row],[肺がん]]="希望",TRUE,"")</f>
        <v/>
      </c>
      <c r="AG43" s="7" t="str">
        <f>IF(受診情報3423[[#This Row],[PET]]="希望",TRUE,"")</f>
        <v/>
      </c>
      <c r="AH43" s="7" t="str">
        <f>IF(受診情報3423[[#This Row],[心臓]]="希望",TRUE,"")</f>
        <v/>
      </c>
      <c r="AI43" s="7" t="str">
        <f>IF(受診情報3423[[#This Row],[ピロリ]]="希望",TRUE,"")</f>
        <v/>
      </c>
      <c r="AJ43" s="7" t="str">
        <f>IF(受診情報3423[[#This Row],[骨]]="希望",TRUE,"")</f>
        <v/>
      </c>
      <c r="AK43" s="7" t="str">
        <f>IF(受診情報3423[[#This Row],[アレルギー検査]]="希望",TRUE,"")</f>
        <v/>
      </c>
      <c r="AL43" s="7" t="str">
        <f>IF(受診情報3423[[#This Row],[前立腺]]="希望",TRUE,"")</f>
        <v/>
      </c>
      <c r="AM43" s="35" t="str">
        <f>IF(受診情報3423[[#This Row],[腫瘍マーカー
3種]]="希望",TRUE,"")</f>
        <v/>
      </c>
      <c r="AN43" s="8" t="str">
        <f>IF(受診情報3423[[#This Row],[性別]]="男性",1,IF(受診情報3423[[#This Row],[性別]]="女性",2,""))</f>
        <v/>
      </c>
    </row>
    <row r="44" spans="1:40" ht="30" customHeight="1" x14ac:dyDescent="0.4">
      <c r="A44" s="1">
        <f t="shared" si="0"/>
        <v>36</v>
      </c>
      <c r="B44" s="13"/>
      <c r="C44" s="14"/>
      <c r="D44" s="15"/>
      <c r="E44" s="16"/>
      <c r="F44" s="16"/>
      <c r="G44" s="16"/>
      <c r="H44" s="17"/>
      <c r="I44" s="44"/>
      <c r="J44" s="18"/>
      <c r="K44" s="16"/>
      <c r="L44" s="20"/>
      <c r="M44" s="16"/>
      <c r="N44" s="21"/>
      <c r="O44" s="55"/>
      <c r="P44" s="22"/>
      <c r="Q44" s="55"/>
      <c r="R44" s="22"/>
      <c r="S44" s="55"/>
      <c r="T44" s="22"/>
      <c r="U44" s="55"/>
      <c r="V44" s="22"/>
      <c r="W44" s="55"/>
      <c r="X44" s="22"/>
      <c r="Y44" s="55"/>
      <c r="Z44" s="22"/>
      <c r="AA44" s="34"/>
      <c r="AB44" s="7" t="str">
        <f>IF(受診情報3423[[#This Row],[子宮]]="希望",TRUE,"")</f>
        <v/>
      </c>
      <c r="AC44" s="7" t="str">
        <f>IF(受診情報3423[[#This Row],[HPV]]="希望",TRUE,"")</f>
        <v/>
      </c>
      <c r="AD44" s="7" t="str">
        <f>IF(受診情報3423[[#This Row],[乳がん]]="希望",TRUE,"")</f>
        <v/>
      </c>
      <c r="AE44" s="7" t="str">
        <f>IF(受診情報3423[[#This Row],[脳]]="希望",TRUE,"")</f>
        <v/>
      </c>
      <c r="AF44" s="7" t="str">
        <f>IF(受診情報3423[[#This Row],[肺がん]]="希望",TRUE,"")</f>
        <v/>
      </c>
      <c r="AG44" s="7" t="str">
        <f>IF(受診情報3423[[#This Row],[PET]]="希望",TRUE,"")</f>
        <v/>
      </c>
      <c r="AH44" s="7" t="str">
        <f>IF(受診情報3423[[#This Row],[心臓]]="希望",TRUE,"")</f>
        <v/>
      </c>
      <c r="AI44" s="7" t="str">
        <f>IF(受診情報3423[[#This Row],[ピロリ]]="希望",TRUE,"")</f>
        <v/>
      </c>
      <c r="AJ44" s="7" t="str">
        <f>IF(受診情報3423[[#This Row],[骨]]="希望",TRUE,"")</f>
        <v/>
      </c>
      <c r="AK44" s="7" t="str">
        <f>IF(受診情報3423[[#This Row],[アレルギー検査]]="希望",TRUE,"")</f>
        <v/>
      </c>
      <c r="AL44" s="7" t="str">
        <f>IF(受診情報3423[[#This Row],[前立腺]]="希望",TRUE,"")</f>
        <v/>
      </c>
      <c r="AM44" s="35" t="str">
        <f>IF(受診情報3423[[#This Row],[腫瘍マーカー
3種]]="希望",TRUE,"")</f>
        <v/>
      </c>
      <c r="AN44" s="8" t="str">
        <f>IF(受診情報3423[[#This Row],[性別]]="男性",1,IF(受診情報3423[[#This Row],[性別]]="女性",2,""))</f>
        <v/>
      </c>
    </row>
    <row r="45" spans="1:40" ht="30" customHeight="1" x14ac:dyDescent="0.4">
      <c r="A45" s="1">
        <f t="shared" si="0"/>
        <v>37</v>
      </c>
      <c r="B45" s="13"/>
      <c r="C45" s="14"/>
      <c r="D45" s="15"/>
      <c r="E45" s="16"/>
      <c r="F45" s="16"/>
      <c r="G45" s="16"/>
      <c r="H45" s="17"/>
      <c r="I45" s="44"/>
      <c r="J45" s="18"/>
      <c r="K45" s="16"/>
      <c r="L45" s="20"/>
      <c r="M45" s="16"/>
      <c r="N45" s="21"/>
      <c r="O45" s="55"/>
      <c r="P45" s="22"/>
      <c r="Q45" s="55"/>
      <c r="R45" s="22"/>
      <c r="S45" s="55"/>
      <c r="T45" s="22"/>
      <c r="U45" s="55"/>
      <c r="V45" s="22"/>
      <c r="W45" s="55"/>
      <c r="X45" s="22"/>
      <c r="Y45" s="55"/>
      <c r="Z45" s="22"/>
      <c r="AA45" s="34"/>
      <c r="AB45" s="7" t="str">
        <f>IF(受診情報3423[[#This Row],[子宮]]="希望",TRUE,"")</f>
        <v/>
      </c>
      <c r="AC45" s="7" t="str">
        <f>IF(受診情報3423[[#This Row],[HPV]]="希望",TRUE,"")</f>
        <v/>
      </c>
      <c r="AD45" s="7" t="str">
        <f>IF(受診情報3423[[#This Row],[乳がん]]="希望",TRUE,"")</f>
        <v/>
      </c>
      <c r="AE45" s="7" t="str">
        <f>IF(受診情報3423[[#This Row],[脳]]="希望",TRUE,"")</f>
        <v/>
      </c>
      <c r="AF45" s="7" t="str">
        <f>IF(受診情報3423[[#This Row],[肺がん]]="希望",TRUE,"")</f>
        <v/>
      </c>
      <c r="AG45" s="7" t="str">
        <f>IF(受診情報3423[[#This Row],[PET]]="希望",TRUE,"")</f>
        <v/>
      </c>
      <c r="AH45" s="7" t="str">
        <f>IF(受診情報3423[[#This Row],[心臓]]="希望",TRUE,"")</f>
        <v/>
      </c>
      <c r="AI45" s="7" t="str">
        <f>IF(受診情報3423[[#This Row],[ピロリ]]="希望",TRUE,"")</f>
        <v/>
      </c>
      <c r="AJ45" s="7" t="str">
        <f>IF(受診情報3423[[#This Row],[骨]]="希望",TRUE,"")</f>
        <v/>
      </c>
      <c r="AK45" s="7" t="str">
        <f>IF(受診情報3423[[#This Row],[アレルギー検査]]="希望",TRUE,"")</f>
        <v/>
      </c>
      <c r="AL45" s="7" t="str">
        <f>IF(受診情報3423[[#This Row],[前立腺]]="希望",TRUE,"")</f>
        <v/>
      </c>
      <c r="AM45" s="35" t="str">
        <f>IF(受診情報3423[[#This Row],[腫瘍マーカー
3種]]="希望",TRUE,"")</f>
        <v/>
      </c>
      <c r="AN45" s="8" t="str">
        <f>IF(受診情報3423[[#This Row],[性別]]="男性",1,IF(受診情報3423[[#This Row],[性別]]="女性",2,""))</f>
        <v/>
      </c>
    </row>
    <row r="46" spans="1:40" ht="30" customHeight="1" x14ac:dyDescent="0.4">
      <c r="A46" s="1">
        <f t="shared" si="0"/>
        <v>38</v>
      </c>
      <c r="B46" s="13"/>
      <c r="C46" s="14"/>
      <c r="D46" s="15"/>
      <c r="E46" s="16"/>
      <c r="F46" s="16"/>
      <c r="G46" s="16"/>
      <c r="H46" s="17"/>
      <c r="I46" s="44"/>
      <c r="J46" s="18"/>
      <c r="K46" s="16"/>
      <c r="L46" s="20"/>
      <c r="M46" s="16"/>
      <c r="N46" s="21"/>
      <c r="O46" s="55"/>
      <c r="P46" s="22"/>
      <c r="Q46" s="55"/>
      <c r="R46" s="22"/>
      <c r="S46" s="55"/>
      <c r="T46" s="22"/>
      <c r="U46" s="55"/>
      <c r="V46" s="22"/>
      <c r="W46" s="55"/>
      <c r="X46" s="22"/>
      <c r="Y46" s="55"/>
      <c r="Z46" s="22"/>
      <c r="AA46" s="34"/>
      <c r="AB46" s="7" t="str">
        <f>IF(受診情報3423[[#This Row],[子宮]]="希望",TRUE,"")</f>
        <v/>
      </c>
      <c r="AC46" s="7" t="str">
        <f>IF(受診情報3423[[#This Row],[HPV]]="希望",TRUE,"")</f>
        <v/>
      </c>
      <c r="AD46" s="7" t="str">
        <f>IF(受診情報3423[[#This Row],[乳がん]]="希望",TRUE,"")</f>
        <v/>
      </c>
      <c r="AE46" s="7" t="str">
        <f>IF(受診情報3423[[#This Row],[脳]]="希望",TRUE,"")</f>
        <v/>
      </c>
      <c r="AF46" s="7" t="str">
        <f>IF(受診情報3423[[#This Row],[肺がん]]="希望",TRUE,"")</f>
        <v/>
      </c>
      <c r="AG46" s="7" t="str">
        <f>IF(受診情報3423[[#This Row],[PET]]="希望",TRUE,"")</f>
        <v/>
      </c>
      <c r="AH46" s="7" t="str">
        <f>IF(受診情報3423[[#This Row],[心臓]]="希望",TRUE,"")</f>
        <v/>
      </c>
      <c r="AI46" s="7" t="str">
        <f>IF(受診情報3423[[#This Row],[ピロリ]]="希望",TRUE,"")</f>
        <v/>
      </c>
      <c r="AJ46" s="7" t="str">
        <f>IF(受診情報3423[[#This Row],[骨]]="希望",TRUE,"")</f>
        <v/>
      </c>
      <c r="AK46" s="7" t="str">
        <f>IF(受診情報3423[[#This Row],[アレルギー検査]]="希望",TRUE,"")</f>
        <v/>
      </c>
      <c r="AL46" s="7" t="str">
        <f>IF(受診情報3423[[#This Row],[前立腺]]="希望",TRUE,"")</f>
        <v/>
      </c>
      <c r="AM46" s="35" t="str">
        <f>IF(受診情報3423[[#This Row],[腫瘍マーカー
3種]]="希望",TRUE,"")</f>
        <v/>
      </c>
      <c r="AN46" s="8" t="str">
        <f>IF(受診情報3423[[#This Row],[性別]]="男性",1,IF(受診情報3423[[#This Row],[性別]]="女性",2,""))</f>
        <v/>
      </c>
    </row>
    <row r="47" spans="1:40" ht="30" customHeight="1" x14ac:dyDescent="0.4">
      <c r="A47" s="1">
        <f t="shared" si="0"/>
        <v>39</v>
      </c>
      <c r="B47" s="13"/>
      <c r="C47" s="14"/>
      <c r="D47" s="15"/>
      <c r="E47" s="16"/>
      <c r="F47" s="16"/>
      <c r="G47" s="16"/>
      <c r="H47" s="17"/>
      <c r="I47" s="44"/>
      <c r="J47" s="18"/>
      <c r="K47" s="16"/>
      <c r="L47" s="20"/>
      <c r="M47" s="16"/>
      <c r="N47" s="21"/>
      <c r="O47" s="55"/>
      <c r="P47" s="22"/>
      <c r="Q47" s="55"/>
      <c r="R47" s="22"/>
      <c r="S47" s="55"/>
      <c r="T47" s="22"/>
      <c r="U47" s="55"/>
      <c r="V47" s="22"/>
      <c r="W47" s="55"/>
      <c r="X47" s="22"/>
      <c r="Y47" s="55"/>
      <c r="Z47" s="22"/>
      <c r="AA47" s="34"/>
      <c r="AB47" s="7" t="str">
        <f>IF(受診情報3423[[#This Row],[子宮]]="希望",TRUE,"")</f>
        <v/>
      </c>
      <c r="AC47" s="7" t="str">
        <f>IF(受診情報3423[[#This Row],[HPV]]="希望",TRUE,"")</f>
        <v/>
      </c>
      <c r="AD47" s="7" t="str">
        <f>IF(受診情報3423[[#This Row],[乳がん]]="希望",TRUE,"")</f>
        <v/>
      </c>
      <c r="AE47" s="7" t="str">
        <f>IF(受診情報3423[[#This Row],[脳]]="希望",TRUE,"")</f>
        <v/>
      </c>
      <c r="AF47" s="7" t="str">
        <f>IF(受診情報3423[[#This Row],[肺がん]]="希望",TRUE,"")</f>
        <v/>
      </c>
      <c r="AG47" s="7" t="str">
        <f>IF(受診情報3423[[#This Row],[PET]]="希望",TRUE,"")</f>
        <v/>
      </c>
      <c r="AH47" s="7" t="str">
        <f>IF(受診情報3423[[#This Row],[心臓]]="希望",TRUE,"")</f>
        <v/>
      </c>
      <c r="AI47" s="7" t="str">
        <f>IF(受診情報3423[[#This Row],[ピロリ]]="希望",TRUE,"")</f>
        <v/>
      </c>
      <c r="AJ47" s="7" t="str">
        <f>IF(受診情報3423[[#This Row],[骨]]="希望",TRUE,"")</f>
        <v/>
      </c>
      <c r="AK47" s="7" t="str">
        <f>IF(受診情報3423[[#This Row],[アレルギー検査]]="希望",TRUE,"")</f>
        <v/>
      </c>
      <c r="AL47" s="7" t="str">
        <f>IF(受診情報3423[[#This Row],[前立腺]]="希望",TRUE,"")</f>
        <v/>
      </c>
      <c r="AM47" s="35" t="str">
        <f>IF(受診情報3423[[#This Row],[腫瘍マーカー
3種]]="希望",TRUE,"")</f>
        <v/>
      </c>
      <c r="AN47" s="8" t="str">
        <f>IF(受診情報3423[[#This Row],[性別]]="男性",1,IF(受診情報3423[[#This Row],[性別]]="女性",2,""))</f>
        <v/>
      </c>
    </row>
    <row r="48" spans="1:40" ht="30" customHeight="1" x14ac:dyDescent="0.4">
      <c r="A48" s="1">
        <f t="shared" si="0"/>
        <v>40</v>
      </c>
      <c r="B48" s="13"/>
      <c r="C48" s="14"/>
      <c r="D48" s="15"/>
      <c r="E48" s="16"/>
      <c r="F48" s="16"/>
      <c r="G48" s="16"/>
      <c r="H48" s="17"/>
      <c r="I48" s="44"/>
      <c r="J48" s="18"/>
      <c r="K48" s="16"/>
      <c r="L48" s="20"/>
      <c r="M48" s="16"/>
      <c r="N48" s="21"/>
      <c r="O48" s="55"/>
      <c r="P48" s="22"/>
      <c r="Q48" s="55"/>
      <c r="R48" s="22"/>
      <c r="S48" s="55"/>
      <c r="T48" s="22"/>
      <c r="U48" s="55"/>
      <c r="V48" s="22"/>
      <c r="W48" s="55"/>
      <c r="X48" s="22"/>
      <c r="Y48" s="55"/>
      <c r="Z48" s="22"/>
      <c r="AA48" s="34"/>
      <c r="AB48" s="7" t="str">
        <f>IF(受診情報3423[[#This Row],[子宮]]="希望",TRUE,"")</f>
        <v/>
      </c>
      <c r="AC48" s="7" t="str">
        <f>IF(受診情報3423[[#This Row],[HPV]]="希望",TRUE,"")</f>
        <v/>
      </c>
      <c r="AD48" s="7" t="str">
        <f>IF(受診情報3423[[#This Row],[乳がん]]="希望",TRUE,"")</f>
        <v/>
      </c>
      <c r="AE48" s="7" t="str">
        <f>IF(受診情報3423[[#This Row],[脳]]="希望",TRUE,"")</f>
        <v/>
      </c>
      <c r="AF48" s="7" t="str">
        <f>IF(受診情報3423[[#This Row],[肺がん]]="希望",TRUE,"")</f>
        <v/>
      </c>
      <c r="AG48" s="7" t="str">
        <f>IF(受診情報3423[[#This Row],[PET]]="希望",TRUE,"")</f>
        <v/>
      </c>
      <c r="AH48" s="7" t="str">
        <f>IF(受診情報3423[[#This Row],[心臓]]="希望",TRUE,"")</f>
        <v/>
      </c>
      <c r="AI48" s="7" t="str">
        <f>IF(受診情報3423[[#This Row],[ピロリ]]="希望",TRUE,"")</f>
        <v/>
      </c>
      <c r="AJ48" s="7" t="str">
        <f>IF(受診情報3423[[#This Row],[骨]]="希望",TRUE,"")</f>
        <v/>
      </c>
      <c r="AK48" s="7" t="str">
        <f>IF(受診情報3423[[#This Row],[アレルギー検査]]="希望",TRUE,"")</f>
        <v/>
      </c>
      <c r="AL48" s="7" t="str">
        <f>IF(受診情報3423[[#This Row],[前立腺]]="希望",TRUE,"")</f>
        <v/>
      </c>
      <c r="AM48" s="35" t="str">
        <f>IF(受診情報3423[[#This Row],[腫瘍マーカー
3種]]="希望",TRUE,"")</f>
        <v/>
      </c>
      <c r="AN48" s="8" t="str">
        <f>IF(受診情報3423[[#This Row],[性別]]="男性",1,IF(受診情報3423[[#This Row],[性別]]="女性",2,""))</f>
        <v/>
      </c>
    </row>
    <row r="49" spans="1:40" ht="30" customHeight="1" x14ac:dyDescent="0.4">
      <c r="A49" s="1">
        <f t="shared" si="0"/>
        <v>41</v>
      </c>
      <c r="B49" s="13"/>
      <c r="C49" s="14"/>
      <c r="D49" s="15"/>
      <c r="E49" s="16"/>
      <c r="F49" s="16"/>
      <c r="G49" s="16"/>
      <c r="H49" s="17"/>
      <c r="I49" s="44"/>
      <c r="J49" s="18"/>
      <c r="K49" s="16"/>
      <c r="L49" s="20"/>
      <c r="M49" s="16"/>
      <c r="N49" s="21"/>
      <c r="O49" s="55"/>
      <c r="P49" s="22"/>
      <c r="Q49" s="55"/>
      <c r="R49" s="22"/>
      <c r="S49" s="55"/>
      <c r="T49" s="22"/>
      <c r="U49" s="55"/>
      <c r="V49" s="22"/>
      <c r="W49" s="55"/>
      <c r="X49" s="22"/>
      <c r="Y49" s="55"/>
      <c r="Z49" s="22"/>
      <c r="AA49" s="34"/>
      <c r="AB49" s="7" t="str">
        <f>IF(受診情報3423[[#This Row],[子宮]]="希望",TRUE,"")</f>
        <v/>
      </c>
      <c r="AC49" s="7" t="str">
        <f>IF(受診情報3423[[#This Row],[HPV]]="希望",TRUE,"")</f>
        <v/>
      </c>
      <c r="AD49" s="7" t="str">
        <f>IF(受診情報3423[[#This Row],[乳がん]]="希望",TRUE,"")</f>
        <v/>
      </c>
      <c r="AE49" s="7" t="str">
        <f>IF(受診情報3423[[#This Row],[脳]]="希望",TRUE,"")</f>
        <v/>
      </c>
      <c r="AF49" s="7" t="str">
        <f>IF(受診情報3423[[#This Row],[肺がん]]="希望",TRUE,"")</f>
        <v/>
      </c>
      <c r="AG49" s="7" t="str">
        <f>IF(受診情報3423[[#This Row],[PET]]="希望",TRUE,"")</f>
        <v/>
      </c>
      <c r="AH49" s="7" t="str">
        <f>IF(受診情報3423[[#This Row],[心臓]]="希望",TRUE,"")</f>
        <v/>
      </c>
      <c r="AI49" s="7" t="str">
        <f>IF(受診情報3423[[#This Row],[ピロリ]]="希望",TRUE,"")</f>
        <v/>
      </c>
      <c r="AJ49" s="7" t="str">
        <f>IF(受診情報3423[[#This Row],[骨]]="希望",TRUE,"")</f>
        <v/>
      </c>
      <c r="AK49" s="7" t="str">
        <f>IF(受診情報3423[[#This Row],[アレルギー検査]]="希望",TRUE,"")</f>
        <v/>
      </c>
      <c r="AL49" s="7" t="str">
        <f>IF(受診情報3423[[#This Row],[前立腺]]="希望",TRUE,"")</f>
        <v/>
      </c>
      <c r="AM49" s="35" t="str">
        <f>IF(受診情報3423[[#This Row],[腫瘍マーカー
3種]]="希望",TRUE,"")</f>
        <v/>
      </c>
      <c r="AN49" s="8" t="str">
        <f>IF(受診情報3423[[#This Row],[性別]]="男性",1,IF(受診情報3423[[#This Row],[性別]]="女性",2,""))</f>
        <v/>
      </c>
    </row>
    <row r="50" spans="1:40" ht="30" customHeight="1" x14ac:dyDescent="0.4">
      <c r="A50" s="1">
        <f t="shared" si="0"/>
        <v>42</v>
      </c>
      <c r="B50" s="13"/>
      <c r="C50" s="14"/>
      <c r="D50" s="15"/>
      <c r="E50" s="16"/>
      <c r="F50" s="16"/>
      <c r="G50" s="16"/>
      <c r="H50" s="17"/>
      <c r="I50" s="44"/>
      <c r="J50" s="18"/>
      <c r="K50" s="16"/>
      <c r="L50" s="20"/>
      <c r="M50" s="16"/>
      <c r="N50" s="21"/>
      <c r="O50" s="55"/>
      <c r="P50" s="22"/>
      <c r="Q50" s="55"/>
      <c r="R50" s="22"/>
      <c r="S50" s="55"/>
      <c r="T50" s="22"/>
      <c r="U50" s="55"/>
      <c r="V50" s="22"/>
      <c r="W50" s="55"/>
      <c r="X50" s="22"/>
      <c r="Y50" s="55"/>
      <c r="Z50" s="22"/>
      <c r="AA50" s="34"/>
      <c r="AB50" s="7" t="str">
        <f>IF(受診情報3423[[#This Row],[子宮]]="希望",TRUE,"")</f>
        <v/>
      </c>
      <c r="AC50" s="7" t="str">
        <f>IF(受診情報3423[[#This Row],[HPV]]="希望",TRUE,"")</f>
        <v/>
      </c>
      <c r="AD50" s="7" t="str">
        <f>IF(受診情報3423[[#This Row],[乳がん]]="希望",TRUE,"")</f>
        <v/>
      </c>
      <c r="AE50" s="7" t="str">
        <f>IF(受診情報3423[[#This Row],[脳]]="希望",TRUE,"")</f>
        <v/>
      </c>
      <c r="AF50" s="7" t="str">
        <f>IF(受診情報3423[[#This Row],[肺がん]]="希望",TRUE,"")</f>
        <v/>
      </c>
      <c r="AG50" s="7" t="str">
        <f>IF(受診情報3423[[#This Row],[PET]]="希望",TRUE,"")</f>
        <v/>
      </c>
      <c r="AH50" s="7" t="str">
        <f>IF(受診情報3423[[#This Row],[心臓]]="希望",TRUE,"")</f>
        <v/>
      </c>
      <c r="AI50" s="7" t="str">
        <f>IF(受診情報3423[[#This Row],[ピロリ]]="希望",TRUE,"")</f>
        <v/>
      </c>
      <c r="AJ50" s="7" t="str">
        <f>IF(受診情報3423[[#This Row],[骨]]="希望",TRUE,"")</f>
        <v/>
      </c>
      <c r="AK50" s="7" t="str">
        <f>IF(受診情報3423[[#This Row],[アレルギー検査]]="希望",TRUE,"")</f>
        <v/>
      </c>
      <c r="AL50" s="7" t="str">
        <f>IF(受診情報3423[[#This Row],[前立腺]]="希望",TRUE,"")</f>
        <v/>
      </c>
      <c r="AM50" s="35" t="str">
        <f>IF(受診情報3423[[#This Row],[腫瘍マーカー
3種]]="希望",TRUE,"")</f>
        <v/>
      </c>
      <c r="AN50" s="8" t="str">
        <f>IF(受診情報3423[[#This Row],[性別]]="男性",1,IF(受診情報3423[[#This Row],[性別]]="女性",2,""))</f>
        <v/>
      </c>
    </row>
    <row r="51" spans="1:40" ht="30" customHeight="1" x14ac:dyDescent="0.4">
      <c r="A51" s="1">
        <f t="shared" si="0"/>
        <v>43</v>
      </c>
      <c r="B51" s="13"/>
      <c r="C51" s="14"/>
      <c r="D51" s="15"/>
      <c r="E51" s="16"/>
      <c r="F51" s="16"/>
      <c r="G51" s="16"/>
      <c r="H51" s="17"/>
      <c r="I51" s="44"/>
      <c r="J51" s="18"/>
      <c r="K51" s="16"/>
      <c r="L51" s="20"/>
      <c r="M51" s="16"/>
      <c r="N51" s="21"/>
      <c r="O51" s="55"/>
      <c r="P51" s="22"/>
      <c r="Q51" s="55"/>
      <c r="R51" s="22"/>
      <c r="S51" s="55"/>
      <c r="T51" s="22"/>
      <c r="U51" s="55"/>
      <c r="V51" s="22"/>
      <c r="W51" s="55"/>
      <c r="X51" s="22"/>
      <c r="Y51" s="55"/>
      <c r="Z51" s="22"/>
      <c r="AA51" s="34"/>
      <c r="AB51" s="7" t="str">
        <f>IF(受診情報3423[[#This Row],[子宮]]="希望",TRUE,"")</f>
        <v/>
      </c>
      <c r="AC51" s="7" t="str">
        <f>IF(受診情報3423[[#This Row],[HPV]]="希望",TRUE,"")</f>
        <v/>
      </c>
      <c r="AD51" s="7" t="str">
        <f>IF(受診情報3423[[#This Row],[乳がん]]="希望",TRUE,"")</f>
        <v/>
      </c>
      <c r="AE51" s="7" t="str">
        <f>IF(受診情報3423[[#This Row],[脳]]="希望",TRUE,"")</f>
        <v/>
      </c>
      <c r="AF51" s="7" t="str">
        <f>IF(受診情報3423[[#This Row],[肺がん]]="希望",TRUE,"")</f>
        <v/>
      </c>
      <c r="AG51" s="7" t="str">
        <f>IF(受診情報3423[[#This Row],[PET]]="希望",TRUE,"")</f>
        <v/>
      </c>
      <c r="AH51" s="7" t="str">
        <f>IF(受診情報3423[[#This Row],[心臓]]="希望",TRUE,"")</f>
        <v/>
      </c>
      <c r="AI51" s="7" t="str">
        <f>IF(受診情報3423[[#This Row],[ピロリ]]="希望",TRUE,"")</f>
        <v/>
      </c>
      <c r="AJ51" s="7" t="str">
        <f>IF(受診情報3423[[#This Row],[骨]]="希望",TRUE,"")</f>
        <v/>
      </c>
      <c r="AK51" s="7" t="str">
        <f>IF(受診情報3423[[#This Row],[アレルギー検査]]="希望",TRUE,"")</f>
        <v/>
      </c>
      <c r="AL51" s="7" t="str">
        <f>IF(受診情報3423[[#This Row],[前立腺]]="希望",TRUE,"")</f>
        <v/>
      </c>
      <c r="AM51" s="35" t="str">
        <f>IF(受診情報3423[[#This Row],[腫瘍マーカー
3種]]="希望",TRUE,"")</f>
        <v/>
      </c>
      <c r="AN51" s="8" t="str">
        <f>IF(受診情報3423[[#This Row],[性別]]="男性",1,IF(受診情報3423[[#This Row],[性別]]="女性",2,""))</f>
        <v/>
      </c>
    </row>
    <row r="52" spans="1:40" ht="30" customHeight="1" x14ac:dyDescent="0.4">
      <c r="A52" s="1">
        <f t="shared" si="0"/>
        <v>44</v>
      </c>
      <c r="B52" s="13"/>
      <c r="C52" s="14"/>
      <c r="D52" s="15"/>
      <c r="E52" s="16"/>
      <c r="F52" s="16"/>
      <c r="G52" s="16"/>
      <c r="H52" s="17"/>
      <c r="I52" s="44"/>
      <c r="J52" s="18"/>
      <c r="K52" s="16"/>
      <c r="L52" s="20"/>
      <c r="M52" s="16"/>
      <c r="N52" s="21"/>
      <c r="O52" s="55"/>
      <c r="P52" s="22"/>
      <c r="Q52" s="55"/>
      <c r="R52" s="22"/>
      <c r="S52" s="55"/>
      <c r="T52" s="22"/>
      <c r="U52" s="55"/>
      <c r="V52" s="22"/>
      <c r="W52" s="55"/>
      <c r="X52" s="22"/>
      <c r="Y52" s="55"/>
      <c r="Z52" s="22"/>
      <c r="AA52" s="34"/>
      <c r="AB52" s="7" t="str">
        <f>IF(受診情報3423[[#This Row],[子宮]]="希望",TRUE,"")</f>
        <v/>
      </c>
      <c r="AC52" s="7" t="str">
        <f>IF(受診情報3423[[#This Row],[HPV]]="希望",TRUE,"")</f>
        <v/>
      </c>
      <c r="AD52" s="7" t="str">
        <f>IF(受診情報3423[[#This Row],[乳がん]]="希望",TRUE,"")</f>
        <v/>
      </c>
      <c r="AE52" s="7" t="str">
        <f>IF(受診情報3423[[#This Row],[脳]]="希望",TRUE,"")</f>
        <v/>
      </c>
      <c r="AF52" s="7" t="str">
        <f>IF(受診情報3423[[#This Row],[肺がん]]="希望",TRUE,"")</f>
        <v/>
      </c>
      <c r="AG52" s="7" t="str">
        <f>IF(受診情報3423[[#This Row],[PET]]="希望",TRUE,"")</f>
        <v/>
      </c>
      <c r="AH52" s="7" t="str">
        <f>IF(受診情報3423[[#This Row],[心臓]]="希望",TRUE,"")</f>
        <v/>
      </c>
      <c r="AI52" s="7" t="str">
        <f>IF(受診情報3423[[#This Row],[ピロリ]]="希望",TRUE,"")</f>
        <v/>
      </c>
      <c r="AJ52" s="7" t="str">
        <f>IF(受診情報3423[[#This Row],[骨]]="希望",TRUE,"")</f>
        <v/>
      </c>
      <c r="AK52" s="7" t="str">
        <f>IF(受診情報3423[[#This Row],[アレルギー検査]]="希望",TRUE,"")</f>
        <v/>
      </c>
      <c r="AL52" s="7" t="str">
        <f>IF(受診情報3423[[#This Row],[前立腺]]="希望",TRUE,"")</f>
        <v/>
      </c>
      <c r="AM52" s="35" t="str">
        <f>IF(受診情報3423[[#This Row],[腫瘍マーカー
3種]]="希望",TRUE,"")</f>
        <v/>
      </c>
      <c r="AN52" s="8" t="str">
        <f>IF(受診情報3423[[#This Row],[性別]]="男性",1,IF(受診情報3423[[#This Row],[性別]]="女性",2,""))</f>
        <v/>
      </c>
    </row>
    <row r="53" spans="1:40" ht="30" customHeight="1" x14ac:dyDescent="0.4">
      <c r="A53" s="1">
        <f t="shared" si="0"/>
        <v>45</v>
      </c>
      <c r="B53" s="13"/>
      <c r="C53" s="14"/>
      <c r="D53" s="15"/>
      <c r="E53" s="16"/>
      <c r="F53" s="16"/>
      <c r="G53" s="16"/>
      <c r="H53" s="17"/>
      <c r="I53" s="44"/>
      <c r="J53" s="18"/>
      <c r="K53" s="16"/>
      <c r="L53" s="20"/>
      <c r="M53" s="16"/>
      <c r="N53" s="21"/>
      <c r="O53" s="55"/>
      <c r="P53" s="22"/>
      <c r="Q53" s="55"/>
      <c r="R53" s="22"/>
      <c r="S53" s="55"/>
      <c r="T53" s="22"/>
      <c r="U53" s="55"/>
      <c r="V53" s="22"/>
      <c r="W53" s="55"/>
      <c r="X53" s="22"/>
      <c r="Y53" s="55"/>
      <c r="Z53" s="22"/>
      <c r="AA53" s="34"/>
      <c r="AB53" s="7" t="str">
        <f>IF(受診情報3423[[#This Row],[子宮]]="希望",TRUE,"")</f>
        <v/>
      </c>
      <c r="AC53" s="7" t="str">
        <f>IF(受診情報3423[[#This Row],[HPV]]="希望",TRUE,"")</f>
        <v/>
      </c>
      <c r="AD53" s="7" t="str">
        <f>IF(受診情報3423[[#This Row],[乳がん]]="希望",TRUE,"")</f>
        <v/>
      </c>
      <c r="AE53" s="7" t="str">
        <f>IF(受診情報3423[[#This Row],[脳]]="希望",TRUE,"")</f>
        <v/>
      </c>
      <c r="AF53" s="7" t="str">
        <f>IF(受診情報3423[[#This Row],[肺がん]]="希望",TRUE,"")</f>
        <v/>
      </c>
      <c r="AG53" s="7" t="str">
        <f>IF(受診情報3423[[#This Row],[PET]]="希望",TRUE,"")</f>
        <v/>
      </c>
      <c r="AH53" s="7" t="str">
        <f>IF(受診情報3423[[#This Row],[心臓]]="希望",TRUE,"")</f>
        <v/>
      </c>
      <c r="AI53" s="7" t="str">
        <f>IF(受診情報3423[[#This Row],[ピロリ]]="希望",TRUE,"")</f>
        <v/>
      </c>
      <c r="AJ53" s="7" t="str">
        <f>IF(受診情報3423[[#This Row],[骨]]="希望",TRUE,"")</f>
        <v/>
      </c>
      <c r="AK53" s="7" t="str">
        <f>IF(受診情報3423[[#This Row],[アレルギー検査]]="希望",TRUE,"")</f>
        <v/>
      </c>
      <c r="AL53" s="7" t="str">
        <f>IF(受診情報3423[[#This Row],[前立腺]]="希望",TRUE,"")</f>
        <v/>
      </c>
      <c r="AM53" s="35" t="str">
        <f>IF(受診情報3423[[#This Row],[腫瘍マーカー
3種]]="希望",TRUE,"")</f>
        <v/>
      </c>
      <c r="AN53" s="8" t="str">
        <f>IF(受診情報3423[[#This Row],[性別]]="男性",1,IF(受診情報3423[[#This Row],[性別]]="女性",2,""))</f>
        <v/>
      </c>
    </row>
    <row r="54" spans="1:40" ht="30" customHeight="1" x14ac:dyDescent="0.4">
      <c r="A54" s="1">
        <f t="shared" si="0"/>
        <v>46</v>
      </c>
      <c r="B54" s="13"/>
      <c r="C54" s="14"/>
      <c r="D54" s="15"/>
      <c r="E54" s="16"/>
      <c r="F54" s="16"/>
      <c r="G54" s="16"/>
      <c r="H54" s="17"/>
      <c r="I54" s="44"/>
      <c r="J54" s="18"/>
      <c r="K54" s="16"/>
      <c r="L54" s="20"/>
      <c r="M54" s="16"/>
      <c r="N54" s="21"/>
      <c r="O54" s="55"/>
      <c r="P54" s="22"/>
      <c r="Q54" s="55"/>
      <c r="R54" s="22"/>
      <c r="S54" s="55"/>
      <c r="T54" s="22"/>
      <c r="U54" s="55"/>
      <c r="V54" s="22"/>
      <c r="W54" s="55"/>
      <c r="X54" s="22"/>
      <c r="Y54" s="55"/>
      <c r="Z54" s="22"/>
      <c r="AA54" s="34"/>
      <c r="AB54" s="7" t="str">
        <f>IF(受診情報3423[[#This Row],[子宮]]="希望",TRUE,"")</f>
        <v/>
      </c>
      <c r="AC54" s="7" t="str">
        <f>IF(受診情報3423[[#This Row],[HPV]]="希望",TRUE,"")</f>
        <v/>
      </c>
      <c r="AD54" s="7" t="str">
        <f>IF(受診情報3423[[#This Row],[乳がん]]="希望",TRUE,"")</f>
        <v/>
      </c>
      <c r="AE54" s="7" t="str">
        <f>IF(受診情報3423[[#This Row],[脳]]="希望",TRUE,"")</f>
        <v/>
      </c>
      <c r="AF54" s="7" t="str">
        <f>IF(受診情報3423[[#This Row],[肺がん]]="希望",TRUE,"")</f>
        <v/>
      </c>
      <c r="AG54" s="7" t="str">
        <f>IF(受診情報3423[[#This Row],[PET]]="希望",TRUE,"")</f>
        <v/>
      </c>
      <c r="AH54" s="7" t="str">
        <f>IF(受診情報3423[[#This Row],[心臓]]="希望",TRUE,"")</f>
        <v/>
      </c>
      <c r="AI54" s="7" t="str">
        <f>IF(受診情報3423[[#This Row],[ピロリ]]="希望",TRUE,"")</f>
        <v/>
      </c>
      <c r="AJ54" s="7" t="str">
        <f>IF(受診情報3423[[#This Row],[骨]]="希望",TRUE,"")</f>
        <v/>
      </c>
      <c r="AK54" s="7" t="str">
        <f>IF(受診情報3423[[#This Row],[アレルギー検査]]="希望",TRUE,"")</f>
        <v/>
      </c>
      <c r="AL54" s="7" t="str">
        <f>IF(受診情報3423[[#This Row],[前立腺]]="希望",TRUE,"")</f>
        <v/>
      </c>
      <c r="AM54" s="35" t="str">
        <f>IF(受診情報3423[[#This Row],[腫瘍マーカー
3種]]="希望",TRUE,"")</f>
        <v/>
      </c>
      <c r="AN54" s="8" t="str">
        <f>IF(受診情報3423[[#This Row],[性別]]="男性",1,IF(受診情報3423[[#This Row],[性別]]="女性",2,""))</f>
        <v/>
      </c>
    </row>
    <row r="55" spans="1:40" x14ac:dyDescent="0.4">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row>
    <row r="56" spans="1:40" x14ac:dyDescent="0.4">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row>
    <row r="57" spans="1:40" x14ac:dyDescent="0.4">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row>
    <row r="58" spans="1:40" x14ac:dyDescent="0.4">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row>
    <row r="59" spans="1:40" x14ac:dyDescent="0.4">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row>
    <row r="60" spans="1:40" x14ac:dyDescent="0.4">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row>
    <row r="61" spans="1:40" x14ac:dyDescent="0.4">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row>
    <row r="62" spans="1:40" x14ac:dyDescent="0.4">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row>
    <row r="63" spans="1:40" x14ac:dyDescent="0.4">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row>
    <row r="64" spans="1:40" x14ac:dyDescent="0.4">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row>
    <row r="65" spans="1:27" x14ac:dyDescent="0.4">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row>
    <row r="66" spans="1:27" x14ac:dyDescent="0.4">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row>
    <row r="67" spans="1:27" x14ac:dyDescent="0.4">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row>
    <row r="68" spans="1:27" x14ac:dyDescent="0.4">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row>
    <row r="69" spans="1:27" x14ac:dyDescent="0.4">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row>
    <row r="70" spans="1:27" x14ac:dyDescent="0.4">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row>
    <row r="71" spans="1:27" x14ac:dyDescent="0.4">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row>
    <row r="72" spans="1:27" x14ac:dyDescent="0.4">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row>
    <row r="73" spans="1:27" x14ac:dyDescent="0.4">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row>
    <row r="74" spans="1:27" x14ac:dyDescent="0.4">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row>
    <row r="75" spans="1:27" x14ac:dyDescent="0.4">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row>
    <row r="76" spans="1:27" x14ac:dyDescent="0.4">
      <c r="A76" s="36"/>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row>
    <row r="77" spans="1:27" x14ac:dyDescent="0.4">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row>
    <row r="78" spans="1:27" x14ac:dyDescent="0.4">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row>
    <row r="79" spans="1:27" x14ac:dyDescent="0.4">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row>
    <row r="80" spans="1:27" x14ac:dyDescent="0.4">
      <c r="A80" s="36"/>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row>
    <row r="81" spans="1:27" x14ac:dyDescent="0.4">
      <c r="A81" s="36"/>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row>
    <row r="82" spans="1:27" x14ac:dyDescent="0.4">
      <c r="A82" s="36"/>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row>
    <row r="83" spans="1:27" x14ac:dyDescent="0.4">
      <c r="A83" s="36"/>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row>
    <row r="84" spans="1:27" x14ac:dyDescent="0.4">
      <c r="A84" s="36"/>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row>
    <row r="85" spans="1:27" x14ac:dyDescent="0.4">
      <c r="A85" s="36"/>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row>
    <row r="86" spans="1:27" x14ac:dyDescent="0.4">
      <c r="A86" s="36"/>
      <c r="B86" s="36"/>
      <c r="C86" s="36"/>
      <c r="D86" s="36"/>
      <c r="E86" s="36"/>
      <c r="F86" s="36"/>
      <c r="G86" s="36"/>
      <c r="H86" s="36"/>
      <c r="I86" s="36"/>
      <c r="J86" s="36"/>
      <c r="K86" s="36"/>
      <c r="L86" s="36"/>
      <c r="M86" s="36"/>
      <c r="N86" s="36"/>
      <c r="O86" s="36"/>
      <c r="P86" s="36"/>
      <c r="Q86" s="36"/>
      <c r="R86" s="36"/>
      <c r="S86" s="36"/>
      <c r="T86" s="36"/>
      <c r="U86" s="36"/>
      <c r="V86" s="36"/>
      <c r="W86" s="36"/>
      <c r="X86" s="36"/>
      <c r="Y86" s="36"/>
      <c r="Z86" s="36"/>
      <c r="AA86" s="36"/>
    </row>
    <row r="87" spans="1:27" x14ac:dyDescent="0.4">
      <c r="A87" s="36"/>
      <c r="B87" s="36"/>
      <c r="C87" s="36"/>
      <c r="D87" s="36"/>
      <c r="E87" s="36"/>
      <c r="F87" s="36"/>
      <c r="G87" s="36"/>
      <c r="H87" s="36"/>
      <c r="I87" s="36"/>
      <c r="J87" s="36"/>
      <c r="K87" s="36"/>
      <c r="L87" s="36"/>
      <c r="M87" s="36"/>
      <c r="N87" s="36"/>
      <c r="O87" s="36"/>
      <c r="P87" s="36"/>
      <c r="Q87" s="36"/>
      <c r="R87" s="36"/>
      <c r="S87" s="36"/>
      <c r="T87" s="36"/>
      <c r="U87" s="36"/>
      <c r="V87" s="36"/>
      <c r="W87" s="36"/>
      <c r="X87" s="36"/>
      <c r="Y87" s="36"/>
      <c r="Z87" s="36"/>
      <c r="AA87" s="36"/>
    </row>
    <row r="88" spans="1:27" x14ac:dyDescent="0.4">
      <c r="A88" s="36"/>
      <c r="B88" s="36"/>
      <c r="C88" s="36"/>
      <c r="D88" s="36"/>
      <c r="E88" s="36"/>
      <c r="F88" s="36"/>
      <c r="G88" s="36"/>
      <c r="H88" s="36"/>
      <c r="I88" s="36"/>
      <c r="J88" s="36"/>
      <c r="K88" s="36"/>
      <c r="L88" s="36"/>
      <c r="M88" s="36"/>
      <c r="N88" s="36"/>
      <c r="O88" s="36"/>
      <c r="P88" s="36"/>
      <c r="Q88" s="36"/>
      <c r="R88" s="36"/>
      <c r="S88" s="36"/>
      <c r="T88" s="36"/>
      <c r="U88" s="36"/>
      <c r="V88" s="36"/>
      <c r="W88" s="36"/>
      <c r="X88" s="36"/>
      <c r="Y88" s="36"/>
      <c r="Z88" s="36"/>
      <c r="AA88" s="36"/>
    </row>
    <row r="89" spans="1:27" x14ac:dyDescent="0.4">
      <c r="A89" s="36"/>
      <c r="B89" s="36"/>
      <c r="C89" s="36"/>
      <c r="D89" s="36"/>
      <c r="E89" s="36"/>
      <c r="F89" s="36"/>
      <c r="G89" s="36"/>
      <c r="H89" s="36"/>
      <c r="I89" s="36"/>
      <c r="J89" s="36"/>
      <c r="K89" s="36"/>
      <c r="L89" s="36"/>
      <c r="M89" s="36"/>
      <c r="N89" s="36"/>
      <c r="O89" s="36"/>
      <c r="P89" s="36"/>
      <c r="Q89" s="36"/>
      <c r="R89" s="36"/>
      <c r="S89" s="36"/>
      <c r="T89" s="36"/>
      <c r="U89" s="36"/>
      <c r="V89" s="36"/>
      <c r="W89" s="36"/>
      <c r="X89" s="36"/>
      <c r="Y89" s="36"/>
      <c r="Z89" s="36"/>
      <c r="AA89" s="36"/>
    </row>
    <row r="90" spans="1:27" x14ac:dyDescent="0.4">
      <c r="A90" s="36"/>
      <c r="B90" s="36"/>
      <c r="C90" s="36"/>
      <c r="D90" s="36"/>
      <c r="E90" s="36"/>
      <c r="F90" s="36"/>
      <c r="G90" s="36"/>
      <c r="H90" s="36"/>
      <c r="I90" s="36"/>
      <c r="J90" s="36"/>
      <c r="K90" s="36"/>
      <c r="L90" s="36"/>
      <c r="M90" s="36"/>
      <c r="N90" s="36"/>
      <c r="O90" s="36"/>
      <c r="P90" s="36"/>
      <c r="Q90" s="36"/>
      <c r="R90" s="36"/>
      <c r="S90" s="36"/>
      <c r="T90" s="36"/>
      <c r="U90" s="36"/>
      <c r="V90" s="36"/>
      <c r="W90" s="36"/>
      <c r="X90" s="36"/>
      <c r="Y90" s="36"/>
      <c r="Z90" s="36"/>
      <c r="AA90" s="36"/>
    </row>
    <row r="91" spans="1:27" x14ac:dyDescent="0.4">
      <c r="A91" s="36"/>
      <c r="B91" s="36"/>
      <c r="C91" s="36"/>
      <c r="D91" s="36"/>
      <c r="E91" s="36"/>
      <c r="F91" s="36"/>
      <c r="G91" s="36"/>
      <c r="H91" s="36"/>
      <c r="I91" s="36"/>
      <c r="J91" s="36"/>
      <c r="K91" s="36"/>
      <c r="L91" s="36"/>
      <c r="M91" s="36"/>
      <c r="N91" s="36"/>
      <c r="O91" s="36"/>
      <c r="P91" s="36"/>
      <c r="Q91" s="36"/>
      <c r="R91" s="36"/>
      <c r="S91" s="36"/>
      <c r="T91" s="36"/>
      <c r="U91" s="36"/>
      <c r="V91" s="36"/>
      <c r="W91" s="36"/>
      <c r="X91" s="36"/>
      <c r="Y91" s="36"/>
      <c r="Z91" s="36"/>
      <c r="AA91" s="36"/>
    </row>
    <row r="92" spans="1:27" x14ac:dyDescent="0.4">
      <c r="A92" s="36"/>
      <c r="B92" s="36"/>
      <c r="C92" s="36"/>
      <c r="D92" s="36"/>
      <c r="E92" s="36"/>
      <c r="F92" s="36"/>
      <c r="G92" s="36"/>
      <c r="H92" s="36"/>
      <c r="I92" s="36"/>
      <c r="J92" s="36"/>
      <c r="K92" s="36"/>
      <c r="L92" s="36"/>
      <c r="M92" s="36"/>
      <c r="N92" s="36"/>
      <c r="O92" s="36"/>
      <c r="P92" s="36"/>
      <c r="Q92" s="36"/>
      <c r="R92" s="36"/>
      <c r="S92" s="36"/>
      <c r="T92" s="36"/>
      <c r="U92" s="36"/>
      <c r="V92" s="36"/>
      <c r="W92" s="36"/>
      <c r="X92" s="36"/>
      <c r="Y92" s="36"/>
      <c r="Z92" s="36"/>
      <c r="AA92" s="36"/>
    </row>
    <row r="93" spans="1:27" x14ac:dyDescent="0.4">
      <c r="A93" s="36"/>
      <c r="B93" s="36"/>
      <c r="C93" s="36"/>
      <c r="D93" s="36"/>
      <c r="E93" s="36"/>
      <c r="F93" s="36"/>
      <c r="G93" s="36"/>
      <c r="H93" s="36"/>
      <c r="I93" s="36"/>
      <c r="J93" s="36"/>
      <c r="K93" s="36"/>
      <c r="L93" s="36"/>
      <c r="M93" s="36"/>
      <c r="N93" s="36"/>
      <c r="O93" s="36"/>
      <c r="P93" s="36"/>
      <c r="Q93" s="36"/>
      <c r="R93" s="36"/>
      <c r="S93" s="36"/>
      <c r="T93" s="36"/>
      <c r="U93" s="36"/>
      <c r="V93" s="36"/>
      <c r="W93" s="36"/>
      <c r="X93" s="36"/>
      <c r="Y93" s="36"/>
      <c r="Z93" s="36"/>
      <c r="AA93" s="36"/>
    </row>
    <row r="94" spans="1:27" x14ac:dyDescent="0.4">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row>
    <row r="95" spans="1:27" x14ac:dyDescent="0.4">
      <c r="A95" s="36"/>
      <c r="B95" s="36"/>
      <c r="C95" s="36"/>
      <c r="D95" s="36"/>
      <c r="E95" s="36"/>
      <c r="F95" s="36"/>
      <c r="G95" s="36"/>
      <c r="H95" s="36"/>
      <c r="I95" s="36"/>
      <c r="J95" s="36"/>
      <c r="K95" s="36"/>
      <c r="L95" s="36"/>
      <c r="M95" s="36"/>
      <c r="N95" s="36"/>
      <c r="O95" s="36"/>
      <c r="P95" s="36"/>
      <c r="Q95" s="36"/>
      <c r="R95" s="36"/>
      <c r="S95" s="36"/>
      <c r="T95" s="36"/>
      <c r="U95" s="36"/>
      <c r="V95" s="36"/>
      <c r="W95" s="36"/>
      <c r="X95" s="36"/>
      <c r="Y95" s="36"/>
      <c r="Z95" s="36"/>
      <c r="AA95" s="36"/>
    </row>
    <row r="96" spans="1:27" x14ac:dyDescent="0.4">
      <c r="A96" s="36"/>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row>
    <row r="97" spans="1:27" x14ac:dyDescent="0.4">
      <c r="A97" s="36"/>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row>
    <row r="98" spans="1:27" x14ac:dyDescent="0.4">
      <c r="A98" s="36"/>
      <c r="B98" s="36"/>
      <c r="C98" s="36"/>
      <c r="D98" s="36"/>
      <c r="E98" s="36"/>
      <c r="F98" s="36"/>
      <c r="G98" s="36"/>
      <c r="H98" s="36"/>
      <c r="I98" s="36"/>
      <c r="J98" s="36"/>
      <c r="K98" s="36"/>
      <c r="L98" s="36"/>
      <c r="M98" s="36"/>
      <c r="N98" s="36"/>
      <c r="O98" s="36"/>
      <c r="P98" s="36"/>
      <c r="Q98" s="36"/>
      <c r="R98" s="36"/>
      <c r="S98" s="36"/>
      <c r="T98" s="36"/>
      <c r="U98" s="36"/>
      <c r="V98" s="36"/>
      <c r="W98" s="36"/>
      <c r="X98" s="36"/>
      <c r="Y98" s="36"/>
      <c r="Z98" s="36"/>
      <c r="AA98" s="36"/>
    </row>
    <row r="99" spans="1:27" x14ac:dyDescent="0.4">
      <c r="A99" s="36"/>
      <c r="B99" s="36"/>
      <c r="C99" s="36"/>
      <c r="D99" s="36"/>
      <c r="E99" s="36"/>
      <c r="F99" s="36"/>
      <c r="G99" s="36"/>
      <c r="H99" s="36"/>
      <c r="I99" s="36"/>
      <c r="J99" s="36"/>
      <c r="K99" s="36"/>
      <c r="L99" s="36"/>
      <c r="M99" s="36"/>
      <c r="N99" s="36"/>
      <c r="O99" s="36"/>
      <c r="P99" s="36"/>
      <c r="Q99" s="36"/>
      <c r="R99" s="36"/>
      <c r="S99" s="36"/>
      <c r="T99" s="36"/>
      <c r="U99" s="36"/>
      <c r="V99" s="36"/>
      <c r="W99" s="36"/>
      <c r="X99" s="36"/>
      <c r="Y99" s="36"/>
      <c r="Z99" s="36"/>
      <c r="AA99" s="36"/>
    </row>
    <row r="100" spans="1:27" x14ac:dyDescent="0.4">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row>
    <row r="101" spans="1:27" x14ac:dyDescent="0.4">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row>
    <row r="102" spans="1:27" x14ac:dyDescent="0.4">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row>
  </sheetData>
  <sheetProtection algorithmName="SHA-512" hashValue="TgaiyZA+ZA9UWRdmiiX31b8L0s1qxkQ61XVgW76/Kvoh6RNwdECDyOeHHhCLBt7ZqUCrEr9DrZ3K1OIRaJOX5g==" saltValue="40ScBLaLsUAR4+r8++AXZw==" spinCount="100000" sheet="1" objects="1" scenarios="1"/>
  <mergeCells count="29">
    <mergeCell ref="S2:T2"/>
    <mergeCell ref="B3:E4"/>
    <mergeCell ref="F3:G4"/>
    <mergeCell ref="H3:I4"/>
    <mergeCell ref="J3:K4"/>
    <mergeCell ref="L3:N4"/>
    <mergeCell ref="O3:R4"/>
    <mergeCell ref="S3:T4"/>
    <mergeCell ref="B2:E2"/>
    <mergeCell ref="F2:G2"/>
    <mergeCell ref="H2:I2"/>
    <mergeCell ref="J2:K2"/>
    <mergeCell ref="L2:N2"/>
    <mergeCell ref="O2:R2"/>
    <mergeCell ref="X3:Y3"/>
    <mergeCell ref="Z3:AB3"/>
    <mergeCell ref="AC3:AD3"/>
    <mergeCell ref="B5:D5"/>
    <mergeCell ref="F5:G5"/>
    <mergeCell ref="H5:I5"/>
    <mergeCell ref="J5:K5"/>
    <mergeCell ref="M5:N5"/>
    <mergeCell ref="O5:T5"/>
    <mergeCell ref="U5:W5"/>
    <mergeCell ref="X5:Z5"/>
    <mergeCell ref="B6:D6"/>
    <mergeCell ref="E6:L6"/>
    <mergeCell ref="M6:N6"/>
    <mergeCell ref="O6:Z6"/>
  </mergeCells>
  <phoneticPr fontId="2"/>
  <conditionalFormatting sqref="O9:Z54">
    <cfRule type="cellIs" dxfId="91" priority="1" operator="equal">
      <formula>"希望"</formula>
    </cfRule>
  </conditionalFormatting>
  <dataValidations count="4">
    <dataValidation type="list" allowBlank="1" showInputMessage="1" showErrorMessage="1" sqref="H9:H54">
      <formula1>$AR$3:$AR$5</formula1>
    </dataValidation>
    <dataValidation type="list" allowBlank="1" showInputMessage="1" showErrorMessage="1" sqref="N9:N54">
      <formula1>$AY$10:$AY$16</formula1>
    </dataValidation>
    <dataValidation type="list" allowBlank="1" showInputMessage="1" showErrorMessage="1" sqref="M9:M54">
      <formula1>$AU$6:$AU$9</formula1>
    </dataValidation>
    <dataValidation type="list" allowBlank="1" showInputMessage="1" showErrorMessage="1" sqref="O9:Z54">
      <formula1>$AY$18:$AY$19</formula1>
    </dataValidation>
  </dataValidations>
  <hyperlinks>
    <hyperlink ref="U5:W5" location="'協会けんぽコース＆オプション'!A1" display="'協会けんぽコース＆オプション'!A1"/>
    <hyperlink ref="X5:Z5" location="その他オプション!A1" display="その他オプション!A1"/>
  </hyperlinks>
  <pageMargins left="0" right="0" top="0" bottom="0" header="0.31496062992125984" footer="0.31496062992125984"/>
  <pageSetup paperSize="8" scale="45" orientation="landscape" r:id="rId1"/>
  <rowBreaks count="1" manualBreakCount="1">
    <brk id="5"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Group Box 1">
              <controlPr defaultSize="0" autoFill="0" autoPict="0">
                <anchor moveWithCells="1">
                  <from>
                    <xdr:col>7</xdr:col>
                    <xdr:colOff>66675</xdr:colOff>
                    <xdr:row>8</xdr:row>
                    <xdr:rowOff>38100</xdr:rowOff>
                  </from>
                  <to>
                    <xdr:col>7</xdr:col>
                    <xdr:colOff>962025</xdr:colOff>
                    <xdr:row>8</xdr:row>
                    <xdr:rowOff>371475</xdr:rowOff>
                  </to>
                </anchor>
              </controlPr>
            </control>
          </mc:Choice>
        </mc:AlternateContent>
        <mc:AlternateContent xmlns:mc="http://schemas.openxmlformats.org/markup-compatibility/2006">
          <mc:Choice Requires="x14">
            <control shapeId="24578" r:id="rId5" name="Group Box 2">
              <controlPr defaultSize="0" autoFill="0" autoPict="0">
                <anchor moveWithCells="1">
                  <from>
                    <xdr:col>7</xdr:col>
                    <xdr:colOff>66675</xdr:colOff>
                    <xdr:row>9</xdr:row>
                    <xdr:rowOff>38100</xdr:rowOff>
                  </from>
                  <to>
                    <xdr:col>7</xdr:col>
                    <xdr:colOff>962025</xdr:colOff>
                    <xdr:row>9</xdr:row>
                    <xdr:rowOff>371475</xdr:rowOff>
                  </to>
                </anchor>
              </controlPr>
            </control>
          </mc:Choice>
        </mc:AlternateContent>
        <mc:AlternateContent xmlns:mc="http://schemas.openxmlformats.org/markup-compatibility/2006">
          <mc:Choice Requires="x14">
            <control shapeId="24579" r:id="rId6" name="Group Box 3">
              <controlPr defaultSize="0" autoFill="0" autoPict="0">
                <anchor moveWithCells="1">
                  <from>
                    <xdr:col>7</xdr:col>
                    <xdr:colOff>66675</xdr:colOff>
                    <xdr:row>10</xdr:row>
                    <xdr:rowOff>38100</xdr:rowOff>
                  </from>
                  <to>
                    <xdr:col>7</xdr:col>
                    <xdr:colOff>962025</xdr:colOff>
                    <xdr:row>10</xdr:row>
                    <xdr:rowOff>371475</xdr:rowOff>
                  </to>
                </anchor>
              </controlPr>
            </control>
          </mc:Choice>
        </mc:AlternateContent>
        <mc:AlternateContent xmlns:mc="http://schemas.openxmlformats.org/markup-compatibility/2006">
          <mc:Choice Requires="x14">
            <control shapeId="24580" r:id="rId7" name="Group Box 4">
              <controlPr defaultSize="0" autoFill="0" autoPict="0">
                <anchor moveWithCells="1">
                  <from>
                    <xdr:col>7</xdr:col>
                    <xdr:colOff>66675</xdr:colOff>
                    <xdr:row>11</xdr:row>
                    <xdr:rowOff>38100</xdr:rowOff>
                  </from>
                  <to>
                    <xdr:col>7</xdr:col>
                    <xdr:colOff>962025</xdr:colOff>
                    <xdr:row>11</xdr:row>
                    <xdr:rowOff>371475</xdr:rowOff>
                  </to>
                </anchor>
              </controlPr>
            </control>
          </mc:Choice>
        </mc:AlternateContent>
        <mc:AlternateContent xmlns:mc="http://schemas.openxmlformats.org/markup-compatibility/2006">
          <mc:Choice Requires="x14">
            <control shapeId="24581" r:id="rId8" name="Group Box 5">
              <controlPr defaultSize="0" autoFill="0" autoPict="0">
                <anchor moveWithCells="1">
                  <from>
                    <xdr:col>7</xdr:col>
                    <xdr:colOff>66675</xdr:colOff>
                    <xdr:row>12</xdr:row>
                    <xdr:rowOff>38100</xdr:rowOff>
                  </from>
                  <to>
                    <xdr:col>7</xdr:col>
                    <xdr:colOff>962025</xdr:colOff>
                    <xdr:row>12</xdr:row>
                    <xdr:rowOff>371475</xdr:rowOff>
                  </to>
                </anchor>
              </controlPr>
            </control>
          </mc:Choice>
        </mc:AlternateContent>
        <mc:AlternateContent xmlns:mc="http://schemas.openxmlformats.org/markup-compatibility/2006">
          <mc:Choice Requires="x14">
            <control shapeId="24582" r:id="rId9" name="Group Box 6">
              <controlPr defaultSize="0" autoFill="0" autoPict="0">
                <anchor moveWithCells="1">
                  <from>
                    <xdr:col>7</xdr:col>
                    <xdr:colOff>66675</xdr:colOff>
                    <xdr:row>13</xdr:row>
                    <xdr:rowOff>38100</xdr:rowOff>
                  </from>
                  <to>
                    <xdr:col>7</xdr:col>
                    <xdr:colOff>962025</xdr:colOff>
                    <xdr:row>13</xdr:row>
                    <xdr:rowOff>371475</xdr:rowOff>
                  </to>
                </anchor>
              </controlPr>
            </control>
          </mc:Choice>
        </mc:AlternateContent>
        <mc:AlternateContent xmlns:mc="http://schemas.openxmlformats.org/markup-compatibility/2006">
          <mc:Choice Requires="x14">
            <control shapeId="24583" r:id="rId10" name="Group Box 7">
              <controlPr defaultSize="0" autoFill="0" autoPict="0">
                <anchor moveWithCells="1">
                  <from>
                    <xdr:col>7</xdr:col>
                    <xdr:colOff>66675</xdr:colOff>
                    <xdr:row>14</xdr:row>
                    <xdr:rowOff>38100</xdr:rowOff>
                  </from>
                  <to>
                    <xdr:col>7</xdr:col>
                    <xdr:colOff>962025</xdr:colOff>
                    <xdr:row>14</xdr:row>
                    <xdr:rowOff>371475</xdr:rowOff>
                  </to>
                </anchor>
              </controlPr>
            </control>
          </mc:Choice>
        </mc:AlternateContent>
        <mc:AlternateContent xmlns:mc="http://schemas.openxmlformats.org/markup-compatibility/2006">
          <mc:Choice Requires="x14">
            <control shapeId="24584" r:id="rId11" name="Group Box 8">
              <controlPr defaultSize="0" autoFill="0" autoPict="0">
                <anchor moveWithCells="1">
                  <from>
                    <xdr:col>7</xdr:col>
                    <xdr:colOff>66675</xdr:colOff>
                    <xdr:row>15</xdr:row>
                    <xdr:rowOff>38100</xdr:rowOff>
                  </from>
                  <to>
                    <xdr:col>8</xdr:col>
                    <xdr:colOff>0</xdr:colOff>
                    <xdr:row>15</xdr:row>
                    <xdr:rowOff>371475</xdr:rowOff>
                  </to>
                </anchor>
              </controlPr>
            </control>
          </mc:Choice>
        </mc:AlternateContent>
        <mc:AlternateContent xmlns:mc="http://schemas.openxmlformats.org/markup-compatibility/2006">
          <mc:Choice Requires="x14">
            <control shapeId="24585" r:id="rId12" name="Group Box 9">
              <controlPr defaultSize="0" autoFill="0" autoPict="0">
                <anchor moveWithCells="1">
                  <from>
                    <xdr:col>7</xdr:col>
                    <xdr:colOff>66675</xdr:colOff>
                    <xdr:row>16</xdr:row>
                    <xdr:rowOff>38100</xdr:rowOff>
                  </from>
                  <to>
                    <xdr:col>7</xdr:col>
                    <xdr:colOff>962025</xdr:colOff>
                    <xdr:row>16</xdr:row>
                    <xdr:rowOff>371475</xdr:rowOff>
                  </to>
                </anchor>
              </controlPr>
            </control>
          </mc:Choice>
        </mc:AlternateContent>
        <mc:AlternateContent xmlns:mc="http://schemas.openxmlformats.org/markup-compatibility/2006">
          <mc:Choice Requires="x14">
            <control shapeId="24586" r:id="rId13" name="Group Box 10">
              <controlPr defaultSize="0" autoFill="0" autoPict="0">
                <anchor moveWithCells="1">
                  <from>
                    <xdr:col>7</xdr:col>
                    <xdr:colOff>66675</xdr:colOff>
                    <xdr:row>17</xdr:row>
                    <xdr:rowOff>38100</xdr:rowOff>
                  </from>
                  <to>
                    <xdr:col>7</xdr:col>
                    <xdr:colOff>962025</xdr:colOff>
                    <xdr:row>17</xdr:row>
                    <xdr:rowOff>371475</xdr:rowOff>
                  </to>
                </anchor>
              </controlPr>
            </control>
          </mc:Choice>
        </mc:AlternateContent>
        <mc:AlternateContent xmlns:mc="http://schemas.openxmlformats.org/markup-compatibility/2006">
          <mc:Choice Requires="x14">
            <control shapeId="24587" r:id="rId14" name="Group Box 11">
              <controlPr defaultSize="0" autoFill="0" autoPict="0">
                <anchor moveWithCells="1">
                  <from>
                    <xdr:col>7</xdr:col>
                    <xdr:colOff>66675</xdr:colOff>
                    <xdr:row>18</xdr:row>
                    <xdr:rowOff>38100</xdr:rowOff>
                  </from>
                  <to>
                    <xdr:col>7</xdr:col>
                    <xdr:colOff>962025</xdr:colOff>
                    <xdr:row>18</xdr:row>
                    <xdr:rowOff>371475</xdr:rowOff>
                  </to>
                </anchor>
              </controlPr>
            </control>
          </mc:Choice>
        </mc:AlternateContent>
        <mc:AlternateContent xmlns:mc="http://schemas.openxmlformats.org/markup-compatibility/2006">
          <mc:Choice Requires="x14">
            <control shapeId="24588" r:id="rId15" name="Group Box 12">
              <controlPr defaultSize="0" autoFill="0" autoPict="0">
                <anchor moveWithCells="1">
                  <from>
                    <xdr:col>7</xdr:col>
                    <xdr:colOff>66675</xdr:colOff>
                    <xdr:row>19</xdr:row>
                    <xdr:rowOff>38100</xdr:rowOff>
                  </from>
                  <to>
                    <xdr:col>7</xdr:col>
                    <xdr:colOff>962025</xdr:colOff>
                    <xdr:row>19</xdr:row>
                    <xdr:rowOff>371475</xdr:rowOff>
                  </to>
                </anchor>
              </controlPr>
            </control>
          </mc:Choice>
        </mc:AlternateContent>
        <mc:AlternateContent xmlns:mc="http://schemas.openxmlformats.org/markup-compatibility/2006">
          <mc:Choice Requires="x14">
            <control shapeId="24589" r:id="rId16" name="Group Box 13">
              <controlPr defaultSize="0" autoFill="0" autoPict="0">
                <anchor moveWithCells="1">
                  <from>
                    <xdr:col>7</xdr:col>
                    <xdr:colOff>66675</xdr:colOff>
                    <xdr:row>20</xdr:row>
                    <xdr:rowOff>38100</xdr:rowOff>
                  </from>
                  <to>
                    <xdr:col>7</xdr:col>
                    <xdr:colOff>962025</xdr:colOff>
                    <xdr:row>20</xdr:row>
                    <xdr:rowOff>371475</xdr:rowOff>
                  </to>
                </anchor>
              </controlPr>
            </control>
          </mc:Choice>
        </mc:AlternateContent>
        <mc:AlternateContent xmlns:mc="http://schemas.openxmlformats.org/markup-compatibility/2006">
          <mc:Choice Requires="x14">
            <control shapeId="24590" r:id="rId17" name="Group Box 14">
              <controlPr defaultSize="0" autoFill="0" autoPict="0">
                <anchor moveWithCells="1">
                  <from>
                    <xdr:col>7</xdr:col>
                    <xdr:colOff>66675</xdr:colOff>
                    <xdr:row>21</xdr:row>
                    <xdr:rowOff>38100</xdr:rowOff>
                  </from>
                  <to>
                    <xdr:col>7</xdr:col>
                    <xdr:colOff>962025</xdr:colOff>
                    <xdr:row>21</xdr:row>
                    <xdr:rowOff>371475</xdr:rowOff>
                  </to>
                </anchor>
              </controlPr>
            </control>
          </mc:Choice>
        </mc:AlternateContent>
        <mc:AlternateContent xmlns:mc="http://schemas.openxmlformats.org/markup-compatibility/2006">
          <mc:Choice Requires="x14">
            <control shapeId="24591" r:id="rId18" name="Group Box 15">
              <controlPr defaultSize="0" autoFill="0" autoPict="0">
                <anchor moveWithCells="1">
                  <from>
                    <xdr:col>7</xdr:col>
                    <xdr:colOff>66675</xdr:colOff>
                    <xdr:row>22</xdr:row>
                    <xdr:rowOff>38100</xdr:rowOff>
                  </from>
                  <to>
                    <xdr:col>7</xdr:col>
                    <xdr:colOff>962025</xdr:colOff>
                    <xdr:row>22</xdr:row>
                    <xdr:rowOff>371475</xdr:rowOff>
                  </to>
                </anchor>
              </controlPr>
            </control>
          </mc:Choice>
        </mc:AlternateContent>
        <mc:AlternateContent xmlns:mc="http://schemas.openxmlformats.org/markup-compatibility/2006">
          <mc:Choice Requires="x14">
            <control shapeId="24592" r:id="rId19" name="Group Box 16">
              <controlPr defaultSize="0" autoFill="0" autoPict="0">
                <anchor moveWithCells="1">
                  <from>
                    <xdr:col>7</xdr:col>
                    <xdr:colOff>66675</xdr:colOff>
                    <xdr:row>23</xdr:row>
                    <xdr:rowOff>38100</xdr:rowOff>
                  </from>
                  <to>
                    <xdr:col>7</xdr:col>
                    <xdr:colOff>962025</xdr:colOff>
                    <xdr:row>23</xdr:row>
                    <xdr:rowOff>371475</xdr:rowOff>
                  </to>
                </anchor>
              </controlPr>
            </control>
          </mc:Choice>
        </mc:AlternateContent>
        <mc:AlternateContent xmlns:mc="http://schemas.openxmlformats.org/markup-compatibility/2006">
          <mc:Choice Requires="x14">
            <control shapeId="24593" r:id="rId20" name="Group Box 17">
              <controlPr defaultSize="0" autoFill="0" autoPict="0">
                <anchor moveWithCells="1">
                  <from>
                    <xdr:col>7</xdr:col>
                    <xdr:colOff>66675</xdr:colOff>
                    <xdr:row>24</xdr:row>
                    <xdr:rowOff>38100</xdr:rowOff>
                  </from>
                  <to>
                    <xdr:col>7</xdr:col>
                    <xdr:colOff>962025</xdr:colOff>
                    <xdr:row>24</xdr:row>
                    <xdr:rowOff>371475</xdr:rowOff>
                  </to>
                </anchor>
              </controlPr>
            </control>
          </mc:Choice>
        </mc:AlternateContent>
        <mc:AlternateContent xmlns:mc="http://schemas.openxmlformats.org/markup-compatibility/2006">
          <mc:Choice Requires="x14">
            <control shapeId="24594" r:id="rId21" name="Group Box 18">
              <controlPr defaultSize="0" autoFill="0" autoPict="0">
                <anchor moveWithCells="1">
                  <from>
                    <xdr:col>7</xdr:col>
                    <xdr:colOff>66675</xdr:colOff>
                    <xdr:row>25</xdr:row>
                    <xdr:rowOff>38100</xdr:rowOff>
                  </from>
                  <to>
                    <xdr:col>7</xdr:col>
                    <xdr:colOff>962025</xdr:colOff>
                    <xdr:row>25</xdr:row>
                    <xdr:rowOff>371475</xdr:rowOff>
                  </to>
                </anchor>
              </controlPr>
            </control>
          </mc:Choice>
        </mc:AlternateContent>
        <mc:AlternateContent xmlns:mc="http://schemas.openxmlformats.org/markup-compatibility/2006">
          <mc:Choice Requires="x14">
            <control shapeId="24595" r:id="rId22" name="Group Box 19">
              <controlPr defaultSize="0" autoFill="0" autoPict="0">
                <anchor moveWithCells="1">
                  <from>
                    <xdr:col>7</xdr:col>
                    <xdr:colOff>66675</xdr:colOff>
                    <xdr:row>26</xdr:row>
                    <xdr:rowOff>38100</xdr:rowOff>
                  </from>
                  <to>
                    <xdr:col>7</xdr:col>
                    <xdr:colOff>962025</xdr:colOff>
                    <xdr:row>26</xdr:row>
                    <xdr:rowOff>371475</xdr:rowOff>
                  </to>
                </anchor>
              </controlPr>
            </control>
          </mc:Choice>
        </mc:AlternateContent>
        <mc:AlternateContent xmlns:mc="http://schemas.openxmlformats.org/markup-compatibility/2006">
          <mc:Choice Requires="x14">
            <control shapeId="24596" r:id="rId23" name="Group Box 20">
              <controlPr defaultSize="0" autoFill="0" autoPict="0">
                <anchor moveWithCells="1">
                  <from>
                    <xdr:col>7</xdr:col>
                    <xdr:colOff>66675</xdr:colOff>
                    <xdr:row>27</xdr:row>
                    <xdr:rowOff>38100</xdr:rowOff>
                  </from>
                  <to>
                    <xdr:col>7</xdr:col>
                    <xdr:colOff>962025</xdr:colOff>
                    <xdr:row>27</xdr:row>
                    <xdr:rowOff>371475</xdr:rowOff>
                  </to>
                </anchor>
              </controlPr>
            </control>
          </mc:Choice>
        </mc:AlternateContent>
        <mc:AlternateContent xmlns:mc="http://schemas.openxmlformats.org/markup-compatibility/2006">
          <mc:Choice Requires="x14">
            <control shapeId="24597" r:id="rId24" name="Group Box 21">
              <controlPr defaultSize="0" autoFill="0" autoPict="0">
                <anchor moveWithCells="1">
                  <from>
                    <xdr:col>7</xdr:col>
                    <xdr:colOff>66675</xdr:colOff>
                    <xdr:row>28</xdr:row>
                    <xdr:rowOff>38100</xdr:rowOff>
                  </from>
                  <to>
                    <xdr:col>7</xdr:col>
                    <xdr:colOff>962025</xdr:colOff>
                    <xdr:row>28</xdr:row>
                    <xdr:rowOff>371475</xdr:rowOff>
                  </to>
                </anchor>
              </controlPr>
            </control>
          </mc:Choice>
        </mc:AlternateContent>
        <mc:AlternateContent xmlns:mc="http://schemas.openxmlformats.org/markup-compatibility/2006">
          <mc:Choice Requires="x14">
            <control shapeId="24598" r:id="rId25" name="Group Box 22">
              <controlPr defaultSize="0" autoFill="0" autoPict="0">
                <anchor moveWithCells="1">
                  <from>
                    <xdr:col>7</xdr:col>
                    <xdr:colOff>66675</xdr:colOff>
                    <xdr:row>29</xdr:row>
                    <xdr:rowOff>38100</xdr:rowOff>
                  </from>
                  <to>
                    <xdr:col>7</xdr:col>
                    <xdr:colOff>962025</xdr:colOff>
                    <xdr:row>29</xdr:row>
                    <xdr:rowOff>371475</xdr:rowOff>
                  </to>
                </anchor>
              </controlPr>
            </control>
          </mc:Choice>
        </mc:AlternateContent>
        <mc:AlternateContent xmlns:mc="http://schemas.openxmlformats.org/markup-compatibility/2006">
          <mc:Choice Requires="x14">
            <control shapeId="24599" r:id="rId26" name="Group Box 23">
              <controlPr defaultSize="0" autoFill="0" autoPict="0">
                <anchor moveWithCells="1">
                  <from>
                    <xdr:col>7</xdr:col>
                    <xdr:colOff>66675</xdr:colOff>
                    <xdr:row>30</xdr:row>
                    <xdr:rowOff>38100</xdr:rowOff>
                  </from>
                  <to>
                    <xdr:col>7</xdr:col>
                    <xdr:colOff>962025</xdr:colOff>
                    <xdr:row>30</xdr:row>
                    <xdr:rowOff>371475</xdr:rowOff>
                  </to>
                </anchor>
              </controlPr>
            </control>
          </mc:Choice>
        </mc:AlternateContent>
        <mc:AlternateContent xmlns:mc="http://schemas.openxmlformats.org/markup-compatibility/2006">
          <mc:Choice Requires="x14">
            <control shapeId="24600" r:id="rId27" name="Group Box 24">
              <controlPr defaultSize="0" autoFill="0" autoPict="0">
                <anchor moveWithCells="1">
                  <from>
                    <xdr:col>7</xdr:col>
                    <xdr:colOff>66675</xdr:colOff>
                    <xdr:row>31</xdr:row>
                    <xdr:rowOff>38100</xdr:rowOff>
                  </from>
                  <to>
                    <xdr:col>7</xdr:col>
                    <xdr:colOff>962025</xdr:colOff>
                    <xdr:row>31</xdr:row>
                    <xdr:rowOff>371475</xdr:rowOff>
                  </to>
                </anchor>
              </controlPr>
            </control>
          </mc:Choice>
        </mc:AlternateContent>
        <mc:AlternateContent xmlns:mc="http://schemas.openxmlformats.org/markup-compatibility/2006">
          <mc:Choice Requires="x14">
            <control shapeId="24601" r:id="rId28" name="Group Box 25">
              <controlPr defaultSize="0" autoFill="0" autoPict="0">
                <anchor moveWithCells="1">
                  <from>
                    <xdr:col>7</xdr:col>
                    <xdr:colOff>66675</xdr:colOff>
                    <xdr:row>32</xdr:row>
                    <xdr:rowOff>38100</xdr:rowOff>
                  </from>
                  <to>
                    <xdr:col>7</xdr:col>
                    <xdr:colOff>962025</xdr:colOff>
                    <xdr:row>32</xdr:row>
                    <xdr:rowOff>371475</xdr:rowOff>
                  </to>
                </anchor>
              </controlPr>
            </control>
          </mc:Choice>
        </mc:AlternateContent>
        <mc:AlternateContent xmlns:mc="http://schemas.openxmlformats.org/markup-compatibility/2006">
          <mc:Choice Requires="x14">
            <control shapeId="24602" r:id="rId29" name="Group Box 26">
              <controlPr defaultSize="0" autoFill="0" autoPict="0">
                <anchor moveWithCells="1">
                  <from>
                    <xdr:col>7</xdr:col>
                    <xdr:colOff>66675</xdr:colOff>
                    <xdr:row>33</xdr:row>
                    <xdr:rowOff>38100</xdr:rowOff>
                  </from>
                  <to>
                    <xdr:col>7</xdr:col>
                    <xdr:colOff>962025</xdr:colOff>
                    <xdr:row>33</xdr:row>
                    <xdr:rowOff>371475</xdr:rowOff>
                  </to>
                </anchor>
              </controlPr>
            </control>
          </mc:Choice>
        </mc:AlternateContent>
        <mc:AlternateContent xmlns:mc="http://schemas.openxmlformats.org/markup-compatibility/2006">
          <mc:Choice Requires="x14">
            <control shapeId="24603" r:id="rId30" name="Group Box 27">
              <controlPr defaultSize="0" autoFill="0" autoPict="0">
                <anchor moveWithCells="1">
                  <from>
                    <xdr:col>7</xdr:col>
                    <xdr:colOff>66675</xdr:colOff>
                    <xdr:row>34</xdr:row>
                    <xdr:rowOff>38100</xdr:rowOff>
                  </from>
                  <to>
                    <xdr:col>7</xdr:col>
                    <xdr:colOff>962025</xdr:colOff>
                    <xdr:row>34</xdr:row>
                    <xdr:rowOff>371475</xdr:rowOff>
                  </to>
                </anchor>
              </controlPr>
            </control>
          </mc:Choice>
        </mc:AlternateContent>
        <mc:AlternateContent xmlns:mc="http://schemas.openxmlformats.org/markup-compatibility/2006">
          <mc:Choice Requires="x14">
            <control shapeId="24604" r:id="rId31" name="Group Box 28">
              <controlPr defaultSize="0" autoFill="0" autoPict="0">
                <anchor moveWithCells="1">
                  <from>
                    <xdr:col>7</xdr:col>
                    <xdr:colOff>66675</xdr:colOff>
                    <xdr:row>35</xdr:row>
                    <xdr:rowOff>38100</xdr:rowOff>
                  </from>
                  <to>
                    <xdr:col>7</xdr:col>
                    <xdr:colOff>962025</xdr:colOff>
                    <xdr:row>35</xdr:row>
                    <xdr:rowOff>371475</xdr:rowOff>
                  </to>
                </anchor>
              </controlPr>
            </control>
          </mc:Choice>
        </mc:AlternateContent>
        <mc:AlternateContent xmlns:mc="http://schemas.openxmlformats.org/markup-compatibility/2006">
          <mc:Choice Requires="x14">
            <control shapeId="24605" r:id="rId32" name="Group Box 29">
              <controlPr defaultSize="0" autoFill="0" autoPict="0">
                <anchor moveWithCells="1">
                  <from>
                    <xdr:col>7</xdr:col>
                    <xdr:colOff>66675</xdr:colOff>
                    <xdr:row>36</xdr:row>
                    <xdr:rowOff>38100</xdr:rowOff>
                  </from>
                  <to>
                    <xdr:col>7</xdr:col>
                    <xdr:colOff>962025</xdr:colOff>
                    <xdr:row>36</xdr:row>
                    <xdr:rowOff>371475</xdr:rowOff>
                  </to>
                </anchor>
              </controlPr>
            </control>
          </mc:Choice>
        </mc:AlternateContent>
        <mc:AlternateContent xmlns:mc="http://schemas.openxmlformats.org/markup-compatibility/2006">
          <mc:Choice Requires="x14">
            <control shapeId="24606" r:id="rId33" name="Group Box 30">
              <controlPr defaultSize="0" autoFill="0" autoPict="0">
                <anchor moveWithCells="1">
                  <from>
                    <xdr:col>7</xdr:col>
                    <xdr:colOff>66675</xdr:colOff>
                    <xdr:row>37</xdr:row>
                    <xdr:rowOff>38100</xdr:rowOff>
                  </from>
                  <to>
                    <xdr:col>7</xdr:col>
                    <xdr:colOff>962025</xdr:colOff>
                    <xdr:row>37</xdr:row>
                    <xdr:rowOff>371475</xdr:rowOff>
                  </to>
                </anchor>
              </controlPr>
            </control>
          </mc:Choice>
        </mc:AlternateContent>
        <mc:AlternateContent xmlns:mc="http://schemas.openxmlformats.org/markup-compatibility/2006">
          <mc:Choice Requires="x14">
            <control shapeId="24607" r:id="rId34" name="Group Box 31">
              <controlPr defaultSize="0" autoFill="0" autoPict="0">
                <anchor moveWithCells="1">
                  <from>
                    <xdr:col>7</xdr:col>
                    <xdr:colOff>66675</xdr:colOff>
                    <xdr:row>38</xdr:row>
                    <xdr:rowOff>38100</xdr:rowOff>
                  </from>
                  <to>
                    <xdr:col>7</xdr:col>
                    <xdr:colOff>962025</xdr:colOff>
                    <xdr:row>38</xdr:row>
                    <xdr:rowOff>371475</xdr:rowOff>
                  </to>
                </anchor>
              </controlPr>
            </control>
          </mc:Choice>
        </mc:AlternateContent>
        <mc:AlternateContent xmlns:mc="http://schemas.openxmlformats.org/markup-compatibility/2006">
          <mc:Choice Requires="x14">
            <control shapeId="24608" r:id="rId35" name="Group Box 32">
              <controlPr defaultSize="0" autoFill="0" autoPict="0">
                <anchor moveWithCells="1">
                  <from>
                    <xdr:col>7</xdr:col>
                    <xdr:colOff>66675</xdr:colOff>
                    <xdr:row>39</xdr:row>
                    <xdr:rowOff>38100</xdr:rowOff>
                  </from>
                  <to>
                    <xdr:col>7</xdr:col>
                    <xdr:colOff>962025</xdr:colOff>
                    <xdr:row>39</xdr:row>
                    <xdr:rowOff>371475</xdr:rowOff>
                  </to>
                </anchor>
              </controlPr>
            </control>
          </mc:Choice>
        </mc:AlternateContent>
        <mc:AlternateContent xmlns:mc="http://schemas.openxmlformats.org/markup-compatibility/2006">
          <mc:Choice Requires="x14">
            <control shapeId="24609" r:id="rId36" name="Group Box 33">
              <controlPr defaultSize="0" autoFill="0" autoPict="0">
                <anchor moveWithCells="1">
                  <from>
                    <xdr:col>7</xdr:col>
                    <xdr:colOff>66675</xdr:colOff>
                    <xdr:row>40</xdr:row>
                    <xdr:rowOff>38100</xdr:rowOff>
                  </from>
                  <to>
                    <xdr:col>7</xdr:col>
                    <xdr:colOff>962025</xdr:colOff>
                    <xdr:row>40</xdr:row>
                    <xdr:rowOff>371475</xdr:rowOff>
                  </to>
                </anchor>
              </controlPr>
            </control>
          </mc:Choice>
        </mc:AlternateContent>
        <mc:AlternateContent xmlns:mc="http://schemas.openxmlformats.org/markup-compatibility/2006">
          <mc:Choice Requires="x14">
            <control shapeId="24610" r:id="rId37" name="Group Box 34">
              <controlPr defaultSize="0" autoFill="0" autoPict="0">
                <anchor moveWithCells="1">
                  <from>
                    <xdr:col>7</xdr:col>
                    <xdr:colOff>66675</xdr:colOff>
                    <xdr:row>41</xdr:row>
                    <xdr:rowOff>38100</xdr:rowOff>
                  </from>
                  <to>
                    <xdr:col>7</xdr:col>
                    <xdr:colOff>962025</xdr:colOff>
                    <xdr:row>41</xdr:row>
                    <xdr:rowOff>371475</xdr:rowOff>
                  </to>
                </anchor>
              </controlPr>
            </control>
          </mc:Choice>
        </mc:AlternateContent>
        <mc:AlternateContent xmlns:mc="http://schemas.openxmlformats.org/markup-compatibility/2006">
          <mc:Choice Requires="x14">
            <control shapeId="24611" r:id="rId38" name="Group Box 35">
              <controlPr defaultSize="0" autoFill="0" autoPict="0">
                <anchor moveWithCells="1">
                  <from>
                    <xdr:col>7</xdr:col>
                    <xdr:colOff>66675</xdr:colOff>
                    <xdr:row>42</xdr:row>
                    <xdr:rowOff>38100</xdr:rowOff>
                  </from>
                  <to>
                    <xdr:col>7</xdr:col>
                    <xdr:colOff>962025</xdr:colOff>
                    <xdr:row>42</xdr:row>
                    <xdr:rowOff>371475</xdr:rowOff>
                  </to>
                </anchor>
              </controlPr>
            </control>
          </mc:Choice>
        </mc:AlternateContent>
        <mc:AlternateContent xmlns:mc="http://schemas.openxmlformats.org/markup-compatibility/2006">
          <mc:Choice Requires="x14">
            <control shapeId="24612" r:id="rId39" name="Group Box 36">
              <controlPr defaultSize="0" autoFill="0" autoPict="0">
                <anchor moveWithCells="1">
                  <from>
                    <xdr:col>7</xdr:col>
                    <xdr:colOff>66675</xdr:colOff>
                    <xdr:row>43</xdr:row>
                    <xdr:rowOff>38100</xdr:rowOff>
                  </from>
                  <to>
                    <xdr:col>7</xdr:col>
                    <xdr:colOff>962025</xdr:colOff>
                    <xdr:row>43</xdr:row>
                    <xdr:rowOff>371475</xdr:rowOff>
                  </to>
                </anchor>
              </controlPr>
            </control>
          </mc:Choice>
        </mc:AlternateContent>
        <mc:AlternateContent xmlns:mc="http://schemas.openxmlformats.org/markup-compatibility/2006">
          <mc:Choice Requires="x14">
            <control shapeId="24613" r:id="rId40" name="Group Box 37">
              <controlPr defaultSize="0" autoFill="0" autoPict="0">
                <anchor moveWithCells="1">
                  <from>
                    <xdr:col>7</xdr:col>
                    <xdr:colOff>66675</xdr:colOff>
                    <xdr:row>44</xdr:row>
                    <xdr:rowOff>38100</xdr:rowOff>
                  </from>
                  <to>
                    <xdr:col>7</xdr:col>
                    <xdr:colOff>962025</xdr:colOff>
                    <xdr:row>44</xdr:row>
                    <xdr:rowOff>371475</xdr:rowOff>
                  </to>
                </anchor>
              </controlPr>
            </control>
          </mc:Choice>
        </mc:AlternateContent>
        <mc:AlternateContent xmlns:mc="http://schemas.openxmlformats.org/markup-compatibility/2006">
          <mc:Choice Requires="x14">
            <control shapeId="24614" r:id="rId41" name="Group Box 38">
              <controlPr defaultSize="0" autoFill="0" autoPict="0">
                <anchor moveWithCells="1">
                  <from>
                    <xdr:col>7</xdr:col>
                    <xdr:colOff>66675</xdr:colOff>
                    <xdr:row>45</xdr:row>
                    <xdr:rowOff>38100</xdr:rowOff>
                  </from>
                  <to>
                    <xdr:col>7</xdr:col>
                    <xdr:colOff>962025</xdr:colOff>
                    <xdr:row>45</xdr:row>
                    <xdr:rowOff>371475</xdr:rowOff>
                  </to>
                </anchor>
              </controlPr>
            </control>
          </mc:Choice>
        </mc:AlternateContent>
        <mc:AlternateContent xmlns:mc="http://schemas.openxmlformats.org/markup-compatibility/2006">
          <mc:Choice Requires="x14">
            <control shapeId="24615" r:id="rId42" name="Group Box 39">
              <controlPr defaultSize="0" autoFill="0" autoPict="0">
                <anchor moveWithCells="1">
                  <from>
                    <xdr:col>7</xdr:col>
                    <xdr:colOff>66675</xdr:colOff>
                    <xdr:row>46</xdr:row>
                    <xdr:rowOff>38100</xdr:rowOff>
                  </from>
                  <to>
                    <xdr:col>7</xdr:col>
                    <xdr:colOff>962025</xdr:colOff>
                    <xdr:row>46</xdr:row>
                    <xdr:rowOff>371475</xdr:rowOff>
                  </to>
                </anchor>
              </controlPr>
            </control>
          </mc:Choice>
        </mc:AlternateContent>
        <mc:AlternateContent xmlns:mc="http://schemas.openxmlformats.org/markup-compatibility/2006">
          <mc:Choice Requires="x14">
            <control shapeId="24616" r:id="rId43" name="Group Box 40">
              <controlPr defaultSize="0" autoFill="0" autoPict="0">
                <anchor moveWithCells="1">
                  <from>
                    <xdr:col>7</xdr:col>
                    <xdr:colOff>66675</xdr:colOff>
                    <xdr:row>47</xdr:row>
                    <xdr:rowOff>38100</xdr:rowOff>
                  </from>
                  <to>
                    <xdr:col>7</xdr:col>
                    <xdr:colOff>962025</xdr:colOff>
                    <xdr:row>47</xdr:row>
                    <xdr:rowOff>371475</xdr:rowOff>
                  </to>
                </anchor>
              </controlPr>
            </control>
          </mc:Choice>
        </mc:AlternateContent>
        <mc:AlternateContent xmlns:mc="http://schemas.openxmlformats.org/markup-compatibility/2006">
          <mc:Choice Requires="x14">
            <control shapeId="24617" r:id="rId44" name="Group Box 41">
              <controlPr defaultSize="0" autoFill="0" autoPict="0">
                <anchor moveWithCells="1">
                  <from>
                    <xdr:col>7</xdr:col>
                    <xdr:colOff>66675</xdr:colOff>
                    <xdr:row>48</xdr:row>
                    <xdr:rowOff>38100</xdr:rowOff>
                  </from>
                  <to>
                    <xdr:col>7</xdr:col>
                    <xdr:colOff>962025</xdr:colOff>
                    <xdr:row>48</xdr:row>
                    <xdr:rowOff>371475</xdr:rowOff>
                  </to>
                </anchor>
              </controlPr>
            </control>
          </mc:Choice>
        </mc:AlternateContent>
        <mc:AlternateContent xmlns:mc="http://schemas.openxmlformats.org/markup-compatibility/2006">
          <mc:Choice Requires="x14">
            <control shapeId="24618" r:id="rId45" name="Group Box 42">
              <controlPr defaultSize="0" autoFill="0" autoPict="0">
                <anchor moveWithCells="1">
                  <from>
                    <xdr:col>7</xdr:col>
                    <xdr:colOff>66675</xdr:colOff>
                    <xdr:row>49</xdr:row>
                    <xdr:rowOff>38100</xdr:rowOff>
                  </from>
                  <to>
                    <xdr:col>7</xdr:col>
                    <xdr:colOff>962025</xdr:colOff>
                    <xdr:row>49</xdr:row>
                    <xdr:rowOff>371475</xdr:rowOff>
                  </to>
                </anchor>
              </controlPr>
            </control>
          </mc:Choice>
        </mc:AlternateContent>
        <mc:AlternateContent xmlns:mc="http://schemas.openxmlformats.org/markup-compatibility/2006">
          <mc:Choice Requires="x14">
            <control shapeId="24619" r:id="rId46" name="Group Box 43">
              <controlPr defaultSize="0" autoFill="0" autoPict="0">
                <anchor moveWithCells="1">
                  <from>
                    <xdr:col>7</xdr:col>
                    <xdr:colOff>66675</xdr:colOff>
                    <xdr:row>50</xdr:row>
                    <xdr:rowOff>38100</xdr:rowOff>
                  </from>
                  <to>
                    <xdr:col>7</xdr:col>
                    <xdr:colOff>962025</xdr:colOff>
                    <xdr:row>50</xdr:row>
                    <xdr:rowOff>371475</xdr:rowOff>
                  </to>
                </anchor>
              </controlPr>
            </control>
          </mc:Choice>
        </mc:AlternateContent>
        <mc:AlternateContent xmlns:mc="http://schemas.openxmlformats.org/markup-compatibility/2006">
          <mc:Choice Requires="x14">
            <control shapeId="24620" r:id="rId47" name="Group Box 44">
              <controlPr defaultSize="0" autoFill="0" autoPict="0">
                <anchor moveWithCells="1">
                  <from>
                    <xdr:col>7</xdr:col>
                    <xdr:colOff>66675</xdr:colOff>
                    <xdr:row>51</xdr:row>
                    <xdr:rowOff>38100</xdr:rowOff>
                  </from>
                  <to>
                    <xdr:col>7</xdr:col>
                    <xdr:colOff>962025</xdr:colOff>
                    <xdr:row>51</xdr:row>
                    <xdr:rowOff>371475</xdr:rowOff>
                  </to>
                </anchor>
              </controlPr>
            </control>
          </mc:Choice>
        </mc:AlternateContent>
        <mc:AlternateContent xmlns:mc="http://schemas.openxmlformats.org/markup-compatibility/2006">
          <mc:Choice Requires="x14">
            <control shapeId="24621" r:id="rId48" name="Group Box 45">
              <controlPr defaultSize="0" autoFill="0" autoPict="0">
                <anchor moveWithCells="1">
                  <from>
                    <xdr:col>7</xdr:col>
                    <xdr:colOff>66675</xdr:colOff>
                    <xdr:row>52</xdr:row>
                    <xdr:rowOff>38100</xdr:rowOff>
                  </from>
                  <to>
                    <xdr:col>7</xdr:col>
                    <xdr:colOff>962025</xdr:colOff>
                    <xdr:row>52</xdr:row>
                    <xdr:rowOff>371475</xdr:rowOff>
                  </to>
                </anchor>
              </controlPr>
            </control>
          </mc:Choice>
        </mc:AlternateContent>
        <mc:AlternateContent xmlns:mc="http://schemas.openxmlformats.org/markup-compatibility/2006">
          <mc:Choice Requires="x14">
            <control shapeId="24622" r:id="rId49" name="Group Box 46">
              <controlPr defaultSize="0" autoFill="0" autoPict="0">
                <anchor moveWithCells="1">
                  <from>
                    <xdr:col>7</xdr:col>
                    <xdr:colOff>66675</xdr:colOff>
                    <xdr:row>53</xdr:row>
                    <xdr:rowOff>38100</xdr:rowOff>
                  </from>
                  <to>
                    <xdr:col>7</xdr:col>
                    <xdr:colOff>962025</xdr:colOff>
                    <xdr:row>53</xdr:row>
                    <xdr:rowOff>371475</xdr:rowOff>
                  </to>
                </anchor>
              </controlPr>
            </control>
          </mc:Choice>
        </mc:AlternateContent>
        <mc:AlternateContent xmlns:mc="http://schemas.openxmlformats.org/markup-compatibility/2006">
          <mc:Choice Requires="x14">
            <control shapeId="24623" r:id="rId50" name="Group Box 47">
              <controlPr defaultSize="0" autoFill="0" autoPict="0">
                <anchor moveWithCells="1">
                  <from>
                    <xdr:col>7</xdr:col>
                    <xdr:colOff>66675</xdr:colOff>
                    <xdr:row>54</xdr:row>
                    <xdr:rowOff>0</xdr:rowOff>
                  </from>
                  <to>
                    <xdr:col>7</xdr:col>
                    <xdr:colOff>962025</xdr:colOff>
                    <xdr:row>55</xdr:row>
                    <xdr:rowOff>95250</xdr:rowOff>
                  </to>
                </anchor>
              </controlPr>
            </control>
          </mc:Choice>
        </mc:AlternateContent>
        <mc:AlternateContent xmlns:mc="http://schemas.openxmlformats.org/markup-compatibility/2006">
          <mc:Choice Requires="x14">
            <control shapeId="24624" r:id="rId51" name="Group Box 48">
              <controlPr defaultSize="0" autoFill="0" autoPict="0">
                <anchor moveWithCells="1">
                  <from>
                    <xdr:col>7</xdr:col>
                    <xdr:colOff>66675</xdr:colOff>
                    <xdr:row>54</xdr:row>
                    <xdr:rowOff>0</xdr:rowOff>
                  </from>
                  <to>
                    <xdr:col>7</xdr:col>
                    <xdr:colOff>962025</xdr:colOff>
                    <xdr:row>55</xdr:row>
                    <xdr:rowOff>95250</xdr:rowOff>
                  </to>
                </anchor>
              </controlPr>
            </control>
          </mc:Choice>
        </mc:AlternateContent>
        <mc:AlternateContent xmlns:mc="http://schemas.openxmlformats.org/markup-compatibility/2006">
          <mc:Choice Requires="x14">
            <control shapeId="24625" r:id="rId52" name="Group Box 49">
              <controlPr defaultSize="0" autoFill="0" autoPict="0">
                <anchor moveWithCells="1">
                  <from>
                    <xdr:col>7</xdr:col>
                    <xdr:colOff>66675</xdr:colOff>
                    <xdr:row>54</xdr:row>
                    <xdr:rowOff>0</xdr:rowOff>
                  </from>
                  <to>
                    <xdr:col>7</xdr:col>
                    <xdr:colOff>962025</xdr:colOff>
                    <xdr:row>55</xdr:row>
                    <xdr:rowOff>95250</xdr:rowOff>
                  </to>
                </anchor>
              </controlPr>
            </control>
          </mc:Choice>
        </mc:AlternateContent>
        <mc:AlternateContent xmlns:mc="http://schemas.openxmlformats.org/markup-compatibility/2006">
          <mc:Choice Requires="x14">
            <control shapeId="24626" r:id="rId53" name="Group Box 50">
              <controlPr defaultSize="0" autoFill="0" autoPict="0">
                <anchor moveWithCells="1">
                  <from>
                    <xdr:col>7</xdr:col>
                    <xdr:colOff>66675</xdr:colOff>
                    <xdr:row>54</xdr:row>
                    <xdr:rowOff>0</xdr:rowOff>
                  </from>
                  <to>
                    <xdr:col>7</xdr:col>
                    <xdr:colOff>962025</xdr:colOff>
                    <xdr:row>55</xdr:row>
                    <xdr:rowOff>95250</xdr:rowOff>
                  </to>
                </anchor>
              </controlPr>
            </control>
          </mc:Choice>
        </mc:AlternateContent>
        <mc:AlternateContent xmlns:mc="http://schemas.openxmlformats.org/markup-compatibility/2006">
          <mc:Choice Requires="x14">
            <control shapeId="24627" r:id="rId54" name="Group Box 51">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28" r:id="rId55" name="Group Box 52">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29" r:id="rId56" name="Group Box 53">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30" r:id="rId57" name="Group Box 54">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31" r:id="rId58" name="Group Box 55">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32" r:id="rId59" name="Group Box 56">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33" r:id="rId60" name="Group Box 57">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34" r:id="rId61" name="Group Box 58">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35" r:id="rId62" name="Group Box 59">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36" r:id="rId63" name="Group Box 60">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37" r:id="rId64" name="Group Box 61">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38" r:id="rId65" name="Group Box 62">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39" r:id="rId66" name="Group Box 63">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40" r:id="rId67" name="Group Box 64">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41" r:id="rId68" name="Group Box 65">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42" r:id="rId69" name="Group Box 66">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43" r:id="rId70" name="Group Box 67">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44" r:id="rId71" name="Group Box 68">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45" r:id="rId72" name="Group Box 69">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46" r:id="rId73" name="Group Box 70">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47" r:id="rId74" name="Group Box 71">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48" r:id="rId75" name="Group Box 72">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49" r:id="rId76" name="Group Box 73">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50" r:id="rId77" name="Group Box 74">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51" r:id="rId78" name="Group Box 75">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52" r:id="rId79" name="Group Box 76">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53" r:id="rId80" name="Group Box 77">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54" r:id="rId81" name="Group Box 78">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55" r:id="rId82" name="Group Box 79">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56" r:id="rId83" name="Group Box 80">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57" r:id="rId84" name="Group Box 81">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58" r:id="rId85" name="Group Box 82">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59" r:id="rId86" name="Group Box 83">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60" r:id="rId87" name="Group Box 84">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61" r:id="rId88" name="Group Box 85">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62" r:id="rId89" name="Group Box 86">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63" r:id="rId90" name="Group Box 87">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64" r:id="rId91" name="Group Box 88">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65" r:id="rId92" name="Group Box 89">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66" r:id="rId93" name="Group Box 90">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67" r:id="rId94" name="Group Box 91">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68" r:id="rId95" name="Group Box 92">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69" r:id="rId96" name="Group Box 93">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70" r:id="rId97" name="Group Box 94">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71" r:id="rId98" name="Group Box 95">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72" r:id="rId99" name="Group Box 96">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73" r:id="rId100" name="Group Box 97">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74" r:id="rId101" name="Group Box 98">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75" r:id="rId102" name="Group Box 99">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76" r:id="rId103" name="Group Box 100">
              <controlPr defaultSize="0" autoFill="0" autoPict="0">
                <anchor moveWithCells="1">
                  <from>
                    <xdr:col>7</xdr:col>
                    <xdr:colOff>66675</xdr:colOff>
                    <xdr:row>54</xdr:row>
                    <xdr:rowOff>0</xdr:rowOff>
                  </from>
                  <to>
                    <xdr:col>7</xdr:col>
                    <xdr:colOff>962025</xdr:colOff>
                    <xdr:row>55</xdr:row>
                    <xdr:rowOff>85725</xdr:rowOff>
                  </to>
                </anchor>
              </controlPr>
            </control>
          </mc:Choice>
        </mc:AlternateContent>
        <mc:AlternateContent xmlns:mc="http://schemas.openxmlformats.org/markup-compatibility/2006">
          <mc:Choice Requires="x14">
            <control shapeId="24677" r:id="rId104" name="Group Box 101">
              <controlPr defaultSize="0" autoFill="0" autoPict="0">
                <anchor moveWithCells="1">
                  <from>
                    <xdr:col>7</xdr:col>
                    <xdr:colOff>66675</xdr:colOff>
                    <xdr:row>9</xdr:row>
                    <xdr:rowOff>38100</xdr:rowOff>
                  </from>
                  <to>
                    <xdr:col>7</xdr:col>
                    <xdr:colOff>962025</xdr:colOff>
                    <xdr:row>9</xdr:row>
                    <xdr:rowOff>371475</xdr:rowOff>
                  </to>
                </anchor>
              </controlPr>
            </control>
          </mc:Choice>
        </mc:AlternateContent>
        <mc:AlternateContent xmlns:mc="http://schemas.openxmlformats.org/markup-compatibility/2006">
          <mc:Choice Requires="x14">
            <control shapeId="24678" r:id="rId105" name="Group Box 102">
              <controlPr defaultSize="0" autoFill="0" autoPict="0">
                <anchor moveWithCells="1">
                  <from>
                    <xdr:col>7</xdr:col>
                    <xdr:colOff>66675</xdr:colOff>
                    <xdr:row>10</xdr:row>
                    <xdr:rowOff>38100</xdr:rowOff>
                  </from>
                  <to>
                    <xdr:col>7</xdr:col>
                    <xdr:colOff>962025</xdr:colOff>
                    <xdr:row>10</xdr:row>
                    <xdr:rowOff>371475</xdr:rowOff>
                  </to>
                </anchor>
              </controlPr>
            </control>
          </mc:Choice>
        </mc:AlternateContent>
        <mc:AlternateContent xmlns:mc="http://schemas.openxmlformats.org/markup-compatibility/2006">
          <mc:Choice Requires="x14">
            <control shapeId="24679" r:id="rId106" name="Group Box 103">
              <controlPr defaultSize="0" autoFill="0" autoPict="0">
                <anchor moveWithCells="1">
                  <from>
                    <xdr:col>7</xdr:col>
                    <xdr:colOff>66675</xdr:colOff>
                    <xdr:row>11</xdr:row>
                    <xdr:rowOff>38100</xdr:rowOff>
                  </from>
                  <to>
                    <xdr:col>7</xdr:col>
                    <xdr:colOff>962025</xdr:colOff>
                    <xdr:row>11</xdr:row>
                    <xdr:rowOff>371475</xdr:rowOff>
                  </to>
                </anchor>
              </controlPr>
            </control>
          </mc:Choice>
        </mc:AlternateContent>
        <mc:AlternateContent xmlns:mc="http://schemas.openxmlformats.org/markup-compatibility/2006">
          <mc:Choice Requires="x14">
            <control shapeId="24680" r:id="rId107" name="Group Box 104">
              <controlPr defaultSize="0" autoFill="0" autoPict="0">
                <anchor moveWithCells="1">
                  <from>
                    <xdr:col>7</xdr:col>
                    <xdr:colOff>66675</xdr:colOff>
                    <xdr:row>12</xdr:row>
                    <xdr:rowOff>38100</xdr:rowOff>
                  </from>
                  <to>
                    <xdr:col>7</xdr:col>
                    <xdr:colOff>962025</xdr:colOff>
                    <xdr:row>12</xdr:row>
                    <xdr:rowOff>371475</xdr:rowOff>
                  </to>
                </anchor>
              </controlPr>
            </control>
          </mc:Choice>
        </mc:AlternateContent>
        <mc:AlternateContent xmlns:mc="http://schemas.openxmlformats.org/markup-compatibility/2006">
          <mc:Choice Requires="x14">
            <control shapeId="24681" r:id="rId108" name="Group Box 105">
              <controlPr defaultSize="0" autoFill="0" autoPict="0">
                <anchor moveWithCells="1">
                  <from>
                    <xdr:col>7</xdr:col>
                    <xdr:colOff>66675</xdr:colOff>
                    <xdr:row>13</xdr:row>
                    <xdr:rowOff>38100</xdr:rowOff>
                  </from>
                  <to>
                    <xdr:col>7</xdr:col>
                    <xdr:colOff>962025</xdr:colOff>
                    <xdr:row>13</xdr:row>
                    <xdr:rowOff>371475</xdr:rowOff>
                  </to>
                </anchor>
              </controlPr>
            </control>
          </mc:Choice>
        </mc:AlternateContent>
        <mc:AlternateContent xmlns:mc="http://schemas.openxmlformats.org/markup-compatibility/2006">
          <mc:Choice Requires="x14">
            <control shapeId="24682" r:id="rId109" name="Group Box 106">
              <controlPr defaultSize="0" autoFill="0" autoPict="0">
                <anchor moveWithCells="1">
                  <from>
                    <xdr:col>7</xdr:col>
                    <xdr:colOff>66675</xdr:colOff>
                    <xdr:row>14</xdr:row>
                    <xdr:rowOff>38100</xdr:rowOff>
                  </from>
                  <to>
                    <xdr:col>7</xdr:col>
                    <xdr:colOff>962025</xdr:colOff>
                    <xdr:row>14</xdr:row>
                    <xdr:rowOff>371475</xdr:rowOff>
                  </to>
                </anchor>
              </controlPr>
            </control>
          </mc:Choice>
        </mc:AlternateContent>
        <mc:AlternateContent xmlns:mc="http://schemas.openxmlformats.org/markup-compatibility/2006">
          <mc:Choice Requires="x14">
            <control shapeId="24683" r:id="rId110" name="Group Box 107">
              <controlPr defaultSize="0" autoFill="0" autoPict="0">
                <anchor moveWithCells="1">
                  <from>
                    <xdr:col>7</xdr:col>
                    <xdr:colOff>66675</xdr:colOff>
                    <xdr:row>15</xdr:row>
                    <xdr:rowOff>38100</xdr:rowOff>
                  </from>
                  <to>
                    <xdr:col>8</xdr:col>
                    <xdr:colOff>0</xdr:colOff>
                    <xdr:row>15</xdr:row>
                    <xdr:rowOff>371475</xdr:rowOff>
                  </to>
                </anchor>
              </controlPr>
            </control>
          </mc:Choice>
        </mc:AlternateContent>
        <mc:AlternateContent xmlns:mc="http://schemas.openxmlformats.org/markup-compatibility/2006">
          <mc:Choice Requires="x14">
            <control shapeId="24684" r:id="rId111" name="Group Box 108">
              <controlPr defaultSize="0" autoFill="0" autoPict="0">
                <anchor moveWithCells="1">
                  <from>
                    <xdr:col>7</xdr:col>
                    <xdr:colOff>66675</xdr:colOff>
                    <xdr:row>16</xdr:row>
                    <xdr:rowOff>38100</xdr:rowOff>
                  </from>
                  <to>
                    <xdr:col>7</xdr:col>
                    <xdr:colOff>962025</xdr:colOff>
                    <xdr:row>16</xdr:row>
                    <xdr:rowOff>371475</xdr:rowOff>
                  </to>
                </anchor>
              </controlPr>
            </control>
          </mc:Choice>
        </mc:AlternateContent>
        <mc:AlternateContent xmlns:mc="http://schemas.openxmlformats.org/markup-compatibility/2006">
          <mc:Choice Requires="x14">
            <control shapeId="24685" r:id="rId112" name="Group Box 109">
              <controlPr defaultSize="0" autoFill="0" autoPict="0">
                <anchor moveWithCells="1">
                  <from>
                    <xdr:col>7</xdr:col>
                    <xdr:colOff>66675</xdr:colOff>
                    <xdr:row>17</xdr:row>
                    <xdr:rowOff>38100</xdr:rowOff>
                  </from>
                  <to>
                    <xdr:col>7</xdr:col>
                    <xdr:colOff>962025</xdr:colOff>
                    <xdr:row>17</xdr:row>
                    <xdr:rowOff>371475</xdr:rowOff>
                  </to>
                </anchor>
              </controlPr>
            </control>
          </mc:Choice>
        </mc:AlternateContent>
        <mc:AlternateContent xmlns:mc="http://schemas.openxmlformats.org/markup-compatibility/2006">
          <mc:Choice Requires="x14">
            <control shapeId="24686" r:id="rId113" name="Group Box 110">
              <controlPr defaultSize="0" autoFill="0" autoPict="0">
                <anchor moveWithCells="1">
                  <from>
                    <xdr:col>7</xdr:col>
                    <xdr:colOff>66675</xdr:colOff>
                    <xdr:row>18</xdr:row>
                    <xdr:rowOff>38100</xdr:rowOff>
                  </from>
                  <to>
                    <xdr:col>7</xdr:col>
                    <xdr:colOff>962025</xdr:colOff>
                    <xdr:row>18</xdr:row>
                    <xdr:rowOff>371475</xdr:rowOff>
                  </to>
                </anchor>
              </controlPr>
            </control>
          </mc:Choice>
        </mc:AlternateContent>
        <mc:AlternateContent xmlns:mc="http://schemas.openxmlformats.org/markup-compatibility/2006">
          <mc:Choice Requires="x14">
            <control shapeId="24687" r:id="rId114" name="Group Box 111">
              <controlPr defaultSize="0" autoFill="0" autoPict="0">
                <anchor moveWithCells="1">
                  <from>
                    <xdr:col>7</xdr:col>
                    <xdr:colOff>66675</xdr:colOff>
                    <xdr:row>19</xdr:row>
                    <xdr:rowOff>38100</xdr:rowOff>
                  </from>
                  <to>
                    <xdr:col>7</xdr:col>
                    <xdr:colOff>962025</xdr:colOff>
                    <xdr:row>19</xdr:row>
                    <xdr:rowOff>371475</xdr:rowOff>
                  </to>
                </anchor>
              </controlPr>
            </control>
          </mc:Choice>
        </mc:AlternateContent>
        <mc:AlternateContent xmlns:mc="http://schemas.openxmlformats.org/markup-compatibility/2006">
          <mc:Choice Requires="x14">
            <control shapeId="24688" r:id="rId115" name="Group Box 112">
              <controlPr defaultSize="0" autoFill="0" autoPict="0">
                <anchor moveWithCells="1">
                  <from>
                    <xdr:col>7</xdr:col>
                    <xdr:colOff>66675</xdr:colOff>
                    <xdr:row>20</xdr:row>
                    <xdr:rowOff>38100</xdr:rowOff>
                  </from>
                  <to>
                    <xdr:col>7</xdr:col>
                    <xdr:colOff>962025</xdr:colOff>
                    <xdr:row>20</xdr:row>
                    <xdr:rowOff>371475</xdr:rowOff>
                  </to>
                </anchor>
              </controlPr>
            </control>
          </mc:Choice>
        </mc:AlternateContent>
        <mc:AlternateContent xmlns:mc="http://schemas.openxmlformats.org/markup-compatibility/2006">
          <mc:Choice Requires="x14">
            <control shapeId="24689" r:id="rId116" name="Group Box 113">
              <controlPr defaultSize="0" autoFill="0" autoPict="0">
                <anchor moveWithCells="1">
                  <from>
                    <xdr:col>7</xdr:col>
                    <xdr:colOff>66675</xdr:colOff>
                    <xdr:row>21</xdr:row>
                    <xdr:rowOff>38100</xdr:rowOff>
                  </from>
                  <to>
                    <xdr:col>7</xdr:col>
                    <xdr:colOff>962025</xdr:colOff>
                    <xdr:row>21</xdr:row>
                    <xdr:rowOff>371475</xdr:rowOff>
                  </to>
                </anchor>
              </controlPr>
            </control>
          </mc:Choice>
        </mc:AlternateContent>
        <mc:AlternateContent xmlns:mc="http://schemas.openxmlformats.org/markup-compatibility/2006">
          <mc:Choice Requires="x14">
            <control shapeId="24690" r:id="rId117" name="Group Box 114">
              <controlPr defaultSize="0" autoFill="0" autoPict="0">
                <anchor moveWithCells="1">
                  <from>
                    <xdr:col>7</xdr:col>
                    <xdr:colOff>66675</xdr:colOff>
                    <xdr:row>22</xdr:row>
                    <xdr:rowOff>38100</xdr:rowOff>
                  </from>
                  <to>
                    <xdr:col>7</xdr:col>
                    <xdr:colOff>962025</xdr:colOff>
                    <xdr:row>22</xdr:row>
                    <xdr:rowOff>371475</xdr:rowOff>
                  </to>
                </anchor>
              </controlPr>
            </control>
          </mc:Choice>
        </mc:AlternateContent>
        <mc:AlternateContent xmlns:mc="http://schemas.openxmlformats.org/markup-compatibility/2006">
          <mc:Choice Requires="x14">
            <control shapeId="24691" r:id="rId118" name="Group Box 115">
              <controlPr defaultSize="0" autoFill="0" autoPict="0">
                <anchor moveWithCells="1">
                  <from>
                    <xdr:col>7</xdr:col>
                    <xdr:colOff>66675</xdr:colOff>
                    <xdr:row>23</xdr:row>
                    <xdr:rowOff>38100</xdr:rowOff>
                  </from>
                  <to>
                    <xdr:col>7</xdr:col>
                    <xdr:colOff>962025</xdr:colOff>
                    <xdr:row>23</xdr:row>
                    <xdr:rowOff>371475</xdr:rowOff>
                  </to>
                </anchor>
              </controlPr>
            </control>
          </mc:Choice>
        </mc:AlternateContent>
        <mc:AlternateContent xmlns:mc="http://schemas.openxmlformats.org/markup-compatibility/2006">
          <mc:Choice Requires="x14">
            <control shapeId="24692" r:id="rId119" name="Group Box 116">
              <controlPr defaultSize="0" autoFill="0" autoPict="0">
                <anchor moveWithCells="1">
                  <from>
                    <xdr:col>7</xdr:col>
                    <xdr:colOff>66675</xdr:colOff>
                    <xdr:row>24</xdr:row>
                    <xdr:rowOff>38100</xdr:rowOff>
                  </from>
                  <to>
                    <xdr:col>7</xdr:col>
                    <xdr:colOff>962025</xdr:colOff>
                    <xdr:row>24</xdr:row>
                    <xdr:rowOff>371475</xdr:rowOff>
                  </to>
                </anchor>
              </controlPr>
            </control>
          </mc:Choice>
        </mc:AlternateContent>
        <mc:AlternateContent xmlns:mc="http://schemas.openxmlformats.org/markup-compatibility/2006">
          <mc:Choice Requires="x14">
            <control shapeId="24693" r:id="rId120" name="Group Box 117">
              <controlPr defaultSize="0" autoFill="0" autoPict="0">
                <anchor moveWithCells="1">
                  <from>
                    <xdr:col>7</xdr:col>
                    <xdr:colOff>66675</xdr:colOff>
                    <xdr:row>25</xdr:row>
                    <xdr:rowOff>38100</xdr:rowOff>
                  </from>
                  <to>
                    <xdr:col>7</xdr:col>
                    <xdr:colOff>962025</xdr:colOff>
                    <xdr:row>25</xdr:row>
                    <xdr:rowOff>371475</xdr:rowOff>
                  </to>
                </anchor>
              </controlPr>
            </control>
          </mc:Choice>
        </mc:AlternateContent>
        <mc:AlternateContent xmlns:mc="http://schemas.openxmlformats.org/markup-compatibility/2006">
          <mc:Choice Requires="x14">
            <control shapeId="24694" r:id="rId121" name="Group Box 118">
              <controlPr defaultSize="0" autoFill="0" autoPict="0">
                <anchor moveWithCells="1">
                  <from>
                    <xdr:col>7</xdr:col>
                    <xdr:colOff>66675</xdr:colOff>
                    <xdr:row>26</xdr:row>
                    <xdr:rowOff>38100</xdr:rowOff>
                  </from>
                  <to>
                    <xdr:col>7</xdr:col>
                    <xdr:colOff>962025</xdr:colOff>
                    <xdr:row>26</xdr:row>
                    <xdr:rowOff>371475</xdr:rowOff>
                  </to>
                </anchor>
              </controlPr>
            </control>
          </mc:Choice>
        </mc:AlternateContent>
        <mc:AlternateContent xmlns:mc="http://schemas.openxmlformats.org/markup-compatibility/2006">
          <mc:Choice Requires="x14">
            <control shapeId="24695" r:id="rId122" name="Group Box 119">
              <controlPr defaultSize="0" autoFill="0" autoPict="0">
                <anchor moveWithCells="1">
                  <from>
                    <xdr:col>7</xdr:col>
                    <xdr:colOff>66675</xdr:colOff>
                    <xdr:row>27</xdr:row>
                    <xdr:rowOff>38100</xdr:rowOff>
                  </from>
                  <to>
                    <xdr:col>7</xdr:col>
                    <xdr:colOff>962025</xdr:colOff>
                    <xdr:row>27</xdr:row>
                    <xdr:rowOff>371475</xdr:rowOff>
                  </to>
                </anchor>
              </controlPr>
            </control>
          </mc:Choice>
        </mc:AlternateContent>
        <mc:AlternateContent xmlns:mc="http://schemas.openxmlformats.org/markup-compatibility/2006">
          <mc:Choice Requires="x14">
            <control shapeId="24696" r:id="rId123" name="Group Box 120">
              <controlPr defaultSize="0" autoFill="0" autoPict="0">
                <anchor moveWithCells="1">
                  <from>
                    <xdr:col>7</xdr:col>
                    <xdr:colOff>66675</xdr:colOff>
                    <xdr:row>28</xdr:row>
                    <xdr:rowOff>38100</xdr:rowOff>
                  </from>
                  <to>
                    <xdr:col>7</xdr:col>
                    <xdr:colOff>962025</xdr:colOff>
                    <xdr:row>28</xdr:row>
                    <xdr:rowOff>371475</xdr:rowOff>
                  </to>
                </anchor>
              </controlPr>
            </control>
          </mc:Choice>
        </mc:AlternateContent>
        <mc:AlternateContent xmlns:mc="http://schemas.openxmlformats.org/markup-compatibility/2006">
          <mc:Choice Requires="x14">
            <control shapeId="24697" r:id="rId124" name="Group Box 121">
              <controlPr defaultSize="0" autoFill="0" autoPict="0">
                <anchor moveWithCells="1">
                  <from>
                    <xdr:col>7</xdr:col>
                    <xdr:colOff>66675</xdr:colOff>
                    <xdr:row>29</xdr:row>
                    <xdr:rowOff>38100</xdr:rowOff>
                  </from>
                  <to>
                    <xdr:col>7</xdr:col>
                    <xdr:colOff>962025</xdr:colOff>
                    <xdr:row>29</xdr:row>
                    <xdr:rowOff>371475</xdr:rowOff>
                  </to>
                </anchor>
              </controlPr>
            </control>
          </mc:Choice>
        </mc:AlternateContent>
        <mc:AlternateContent xmlns:mc="http://schemas.openxmlformats.org/markup-compatibility/2006">
          <mc:Choice Requires="x14">
            <control shapeId="24698" r:id="rId125" name="Group Box 122">
              <controlPr defaultSize="0" autoFill="0" autoPict="0">
                <anchor moveWithCells="1">
                  <from>
                    <xdr:col>7</xdr:col>
                    <xdr:colOff>66675</xdr:colOff>
                    <xdr:row>30</xdr:row>
                    <xdr:rowOff>38100</xdr:rowOff>
                  </from>
                  <to>
                    <xdr:col>7</xdr:col>
                    <xdr:colOff>962025</xdr:colOff>
                    <xdr:row>30</xdr:row>
                    <xdr:rowOff>371475</xdr:rowOff>
                  </to>
                </anchor>
              </controlPr>
            </control>
          </mc:Choice>
        </mc:AlternateContent>
        <mc:AlternateContent xmlns:mc="http://schemas.openxmlformats.org/markup-compatibility/2006">
          <mc:Choice Requires="x14">
            <control shapeId="24699" r:id="rId126" name="Group Box 123">
              <controlPr defaultSize="0" autoFill="0" autoPict="0">
                <anchor moveWithCells="1">
                  <from>
                    <xdr:col>7</xdr:col>
                    <xdr:colOff>66675</xdr:colOff>
                    <xdr:row>31</xdr:row>
                    <xdr:rowOff>38100</xdr:rowOff>
                  </from>
                  <to>
                    <xdr:col>7</xdr:col>
                    <xdr:colOff>962025</xdr:colOff>
                    <xdr:row>31</xdr:row>
                    <xdr:rowOff>371475</xdr:rowOff>
                  </to>
                </anchor>
              </controlPr>
            </control>
          </mc:Choice>
        </mc:AlternateContent>
        <mc:AlternateContent xmlns:mc="http://schemas.openxmlformats.org/markup-compatibility/2006">
          <mc:Choice Requires="x14">
            <control shapeId="24700" r:id="rId127" name="Group Box 124">
              <controlPr defaultSize="0" autoFill="0" autoPict="0">
                <anchor moveWithCells="1">
                  <from>
                    <xdr:col>7</xdr:col>
                    <xdr:colOff>66675</xdr:colOff>
                    <xdr:row>32</xdr:row>
                    <xdr:rowOff>38100</xdr:rowOff>
                  </from>
                  <to>
                    <xdr:col>7</xdr:col>
                    <xdr:colOff>962025</xdr:colOff>
                    <xdr:row>32</xdr:row>
                    <xdr:rowOff>371475</xdr:rowOff>
                  </to>
                </anchor>
              </controlPr>
            </control>
          </mc:Choice>
        </mc:AlternateContent>
        <mc:AlternateContent xmlns:mc="http://schemas.openxmlformats.org/markup-compatibility/2006">
          <mc:Choice Requires="x14">
            <control shapeId="24701" r:id="rId128" name="Group Box 125">
              <controlPr defaultSize="0" autoFill="0" autoPict="0">
                <anchor moveWithCells="1">
                  <from>
                    <xdr:col>7</xdr:col>
                    <xdr:colOff>66675</xdr:colOff>
                    <xdr:row>33</xdr:row>
                    <xdr:rowOff>38100</xdr:rowOff>
                  </from>
                  <to>
                    <xdr:col>7</xdr:col>
                    <xdr:colOff>962025</xdr:colOff>
                    <xdr:row>33</xdr:row>
                    <xdr:rowOff>371475</xdr:rowOff>
                  </to>
                </anchor>
              </controlPr>
            </control>
          </mc:Choice>
        </mc:AlternateContent>
        <mc:AlternateContent xmlns:mc="http://schemas.openxmlformats.org/markup-compatibility/2006">
          <mc:Choice Requires="x14">
            <control shapeId="24702" r:id="rId129" name="Group Box 126">
              <controlPr defaultSize="0" autoFill="0" autoPict="0">
                <anchor moveWithCells="1">
                  <from>
                    <xdr:col>7</xdr:col>
                    <xdr:colOff>66675</xdr:colOff>
                    <xdr:row>34</xdr:row>
                    <xdr:rowOff>38100</xdr:rowOff>
                  </from>
                  <to>
                    <xdr:col>7</xdr:col>
                    <xdr:colOff>962025</xdr:colOff>
                    <xdr:row>34</xdr:row>
                    <xdr:rowOff>371475</xdr:rowOff>
                  </to>
                </anchor>
              </controlPr>
            </control>
          </mc:Choice>
        </mc:AlternateContent>
        <mc:AlternateContent xmlns:mc="http://schemas.openxmlformats.org/markup-compatibility/2006">
          <mc:Choice Requires="x14">
            <control shapeId="24703" r:id="rId130" name="Group Box 127">
              <controlPr defaultSize="0" autoFill="0" autoPict="0">
                <anchor moveWithCells="1">
                  <from>
                    <xdr:col>7</xdr:col>
                    <xdr:colOff>66675</xdr:colOff>
                    <xdr:row>35</xdr:row>
                    <xdr:rowOff>38100</xdr:rowOff>
                  </from>
                  <to>
                    <xdr:col>7</xdr:col>
                    <xdr:colOff>962025</xdr:colOff>
                    <xdr:row>35</xdr:row>
                    <xdr:rowOff>371475</xdr:rowOff>
                  </to>
                </anchor>
              </controlPr>
            </control>
          </mc:Choice>
        </mc:AlternateContent>
        <mc:AlternateContent xmlns:mc="http://schemas.openxmlformats.org/markup-compatibility/2006">
          <mc:Choice Requires="x14">
            <control shapeId="24704" r:id="rId131" name="Group Box 128">
              <controlPr defaultSize="0" autoFill="0" autoPict="0">
                <anchor moveWithCells="1">
                  <from>
                    <xdr:col>7</xdr:col>
                    <xdr:colOff>66675</xdr:colOff>
                    <xdr:row>36</xdr:row>
                    <xdr:rowOff>38100</xdr:rowOff>
                  </from>
                  <to>
                    <xdr:col>7</xdr:col>
                    <xdr:colOff>962025</xdr:colOff>
                    <xdr:row>36</xdr:row>
                    <xdr:rowOff>371475</xdr:rowOff>
                  </to>
                </anchor>
              </controlPr>
            </control>
          </mc:Choice>
        </mc:AlternateContent>
        <mc:AlternateContent xmlns:mc="http://schemas.openxmlformats.org/markup-compatibility/2006">
          <mc:Choice Requires="x14">
            <control shapeId="24705" r:id="rId132" name="Group Box 129">
              <controlPr defaultSize="0" autoFill="0" autoPict="0">
                <anchor moveWithCells="1">
                  <from>
                    <xdr:col>7</xdr:col>
                    <xdr:colOff>66675</xdr:colOff>
                    <xdr:row>37</xdr:row>
                    <xdr:rowOff>38100</xdr:rowOff>
                  </from>
                  <to>
                    <xdr:col>7</xdr:col>
                    <xdr:colOff>962025</xdr:colOff>
                    <xdr:row>37</xdr:row>
                    <xdr:rowOff>371475</xdr:rowOff>
                  </to>
                </anchor>
              </controlPr>
            </control>
          </mc:Choice>
        </mc:AlternateContent>
        <mc:AlternateContent xmlns:mc="http://schemas.openxmlformats.org/markup-compatibility/2006">
          <mc:Choice Requires="x14">
            <control shapeId="24706" r:id="rId133" name="Group Box 130">
              <controlPr defaultSize="0" autoFill="0" autoPict="0">
                <anchor moveWithCells="1">
                  <from>
                    <xdr:col>7</xdr:col>
                    <xdr:colOff>66675</xdr:colOff>
                    <xdr:row>38</xdr:row>
                    <xdr:rowOff>38100</xdr:rowOff>
                  </from>
                  <to>
                    <xdr:col>7</xdr:col>
                    <xdr:colOff>962025</xdr:colOff>
                    <xdr:row>38</xdr:row>
                    <xdr:rowOff>371475</xdr:rowOff>
                  </to>
                </anchor>
              </controlPr>
            </control>
          </mc:Choice>
        </mc:AlternateContent>
        <mc:AlternateContent xmlns:mc="http://schemas.openxmlformats.org/markup-compatibility/2006">
          <mc:Choice Requires="x14">
            <control shapeId="24707" r:id="rId134" name="Group Box 131">
              <controlPr defaultSize="0" autoFill="0" autoPict="0">
                <anchor moveWithCells="1">
                  <from>
                    <xdr:col>7</xdr:col>
                    <xdr:colOff>66675</xdr:colOff>
                    <xdr:row>39</xdr:row>
                    <xdr:rowOff>38100</xdr:rowOff>
                  </from>
                  <to>
                    <xdr:col>7</xdr:col>
                    <xdr:colOff>962025</xdr:colOff>
                    <xdr:row>39</xdr:row>
                    <xdr:rowOff>371475</xdr:rowOff>
                  </to>
                </anchor>
              </controlPr>
            </control>
          </mc:Choice>
        </mc:AlternateContent>
        <mc:AlternateContent xmlns:mc="http://schemas.openxmlformats.org/markup-compatibility/2006">
          <mc:Choice Requires="x14">
            <control shapeId="24708" r:id="rId135" name="Group Box 132">
              <controlPr defaultSize="0" autoFill="0" autoPict="0">
                <anchor moveWithCells="1">
                  <from>
                    <xdr:col>7</xdr:col>
                    <xdr:colOff>66675</xdr:colOff>
                    <xdr:row>40</xdr:row>
                    <xdr:rowOff>38100</xdr:rowOff>
                  </from>
                  <to>
                    <xdr:col>7</xdr:col>
                    <xdr:colOff>962025</xdr:colOff>
                    <xdr:row>40</xdr:row>
                    <xdr:rowOff>371475</xdr:rowOff>
                  </to>
                </anchor>
              </controlPr>
            </control>
          </mc:Choice>
        </mc:AlternateContent>
        <mc:AlternateContent xmlns:mc="http://schemas.openxmlformats.org/markup-compatibility/2006">
          <mc:Choice Requires="x14">
            <control shapeId="24709" r:id="rId136" name="Group Box 133">
              <controlPr defaultSize="0" autoFill="0" autoPict="0">
                <anchor moveWithCells="1">
                  <from>
                    <xdr:col>7</xdr:col>
                    <xdr:colOff>66675</xdr:colOff>
                    <xdr:row>41</xdr:row>
                    <xdr:rowOff>38100</xdr:rowOff>
                  </from>
                  <to>
                    <xdr:col>7</xdr:col>
                    <xdr:colOff>962025</xdr:colOff>
                    <xdr:row>41</xdr:row>
                    <xdr:rowOff>371475</xdr:rowOff>
                  </to>
                </anchor>
              </controlPr>
            </control>
          </mc:Choice>
        </mc:AlternateContent>
        <mc:AlternateContent xmlns:mc="http://schemas.openxmlformats.org/markup-compatibility/2006">
          <mc:Choice Requires="x14">
            <control shapeId="24710" r:id="rId137" name="Group Box 134">
              <controlPr defaultSize="0" autoFill="0" autoPict="0">
                <anchor moveWithCells="1">
                  <from>
                    <xdr:col>7</xdr:col>
                    <xdr:colOff>66675</xdr:colOff>
                    <xdr:row>42</xdr:row>
                    <xdr:rowOff>38100</xdr:rowOff>
                  </from>
                  <to>
                    <xdr:col>7</xdr:col>
                    <xdr:colOff>962025</xdr:colOff>
                    <xdr:row>42</xdr:row>
                    <xdr:rowOff>371475</xdr:rowOff>
                  </to>
                </anchor>
              </controlPr>
            </control>
          </mc:Choice>
        </mc:AlternateContent>
        <mc:AlternateContent xmlns:mc="http://schemas.openxmlformats.org/markup-compatibility/2006">
          <mc:Choice Requires="x14">
            <control shapeId="24711" r:id="rId138" name="Group Box 135">
              <controlPr defaultSize="0" autoFill="0" autoPict="0">
                <anchor moveWithCells="1">
                  <from>
                    <xdr:col>7</xdr:col>
                    <xdr:colOff>66675</xdr:colOff>
                    <xdr:row>43</xdr:row>
                    <xdr:rowOff>38100</xdr:rowOff>
                  </from>
                  <to>
                    <xdr:col>7</xdr:col>
                    <xdr:colOff>962025</xdr:colOff>
                    <xdr:row>43</xdr:row>
                    <xdr:rowOff>371475</xdr:rowOff>
                  </to>
                </anchor>
              </controlPr>
            </control>
          </mc:Choice>
        </mc:AlternateContent>
        <mc:AlternateContent xmlns:mc="http://schemas.openxmlformats.org/markup-compatibility/2006">
          <mc:Choice Requires="x14">
            <control shapeId="24712" r:id="rId139" name="Group Box 136">
              <controlPr defaultSize="0" autoFill="0" autoPict="0">
                <anchor moveWithCells="1">
                  <from>
                    <xdr:col>7</xdr:col>
                    <xdr:colOff>66675</xdr:colOff>
                    <xdr:row>44</xdr:row>
                    <xdr:rowOff>38100</xdr:rowOff>
                  </from>
                  <to>
                    <xdr:col>7</xdr:col>
                    <xdr:colOff>962025</xdr:colOff>
                    <xdr:row>44</xdr:row>
                    <xdr:rowOff>371475</xdr:rowOff>
                  </to>
                </anchor>
              </controlPr>
            </control>
          </mc:Choice>
        </mc:AlternateContent>
        <mc:AlternateContent xmlns:mc="http://schemas.openxmlformats.org/markup-compatibility/2006">
          <mc:Choice Requires="x14">
            <control shapeId="24713" r:id="rId140" name="Group Box 137">
              <controlPr defaultSize="0" autoFill="0" autoPict="0">
                <anchor moveWithCells="1">
                  <from>
                    <xdr:col>7</xdr:col>
                    <xdr:colOff>66675</xdr:colOff>
                    <xdr:row>45</xdr:row>
                    <xdr:rowOff>38100</xdr:rowOff>
                  </from>
                  <to>
                    <xdr:col>7</xdr:col>
                    <xdr:colOff>962025</xdr:colOff>
                    <xdr:row>45</xdr:row>
                    <xdr:rowOff>371475</xdr:rowOff>
                  </to>
                </anchor>
              </controlPr>
            </control>
          </mc:Choice>
        </mc:AlternateContent>
        <mc:AlternateContent xmlns:mc="http://schemas.openxmlformats.org/markup-compatibility/2006">
          <mc:Choice Requires="x14">
            <control shapeId="24714" r:id="rId141" name="Group Box 138">
              <controlPr defaultSize="0" autoFill="0" autoPict="0">
                <anchor moveWithCells="1">
                  <from>
                    <xdr:col>7</xdr:col>
                    <xdr:colOff>66675</xdr:colOff>
                    <xdr:row>46</xdr:row>
                    <xdr:rowOff>38100</xdr:rowOff>
                  </from>
                  <to>
                    <xdr:col>7</xdr:col>
                    <xdr:colOff>962025</xdr:colOff>
                    <xdr:row>46</xdr:row>
                    <xdr:rowOff>371475</xdr:rowOff>
                  </to>
                </anchor>
              </controlPr>
            </control>
          </mc:Choice>
        </mc:AlternateContent>
        <mc:AlternateContent xmlns:mc="http://schemas.openxmlformats.org/markup-compatibility/2006">
          <mc:Choice Requires="x14">
            <control shapeId="24715" r:id="rId142" name="Group Box 139">
              <controlPr defaultSize="0" autoFill="0" autoPict="0">
                <anchor moveWithCells="1">
                  <from>
                    <xdr:col>7</xdr:col>
                    <xdr:colOff>66675</xdr:colOff>
                    <xdr:row>47</xdr:row>
                    <xdr:rowOff>38100</xdr:rowOff>
                  </from>
                  <to>
                    <xdr:col>7</xdr:col>
                    <xdr:colOff>962025</xdr:colOff>
                    <xdr:row>47</xdr:row>
                    <xdr:rowOff>371475</xdr:rowOff>
                  </to>
                </anchor>
              </controlPr>
            </control>
          </mc:Choice>
        </mc:AlternateContent>
        <mc:AlternateContent xmlns:mc="http://schemas.openxmlformats.org/markup-compatibility/2006">
          <mc:Choice Requires="x14">
            <control shapeId="24716" r:id="rId143" name="Group Box 140">
              <controlPr defaultSize="0" autoFill="0" autoPict="0">
                <anchor moveWithCells="1">
                  <from>
                    <xdr:col>7</xdr:col>
                    <xdr:colOff>66675</xdr:colOff>
                    <xdr:row>48</xdr:row>
                    <xdr:rowOff>38100</xdr:rowOff>
                  </from>
                  <to>
                    <xdr:col>7</xdr:col>
                    <xdr:colOff>962025</xdr:colOff>
                    <xdr:row>48</xdr:row>
                    <xdr:rowOff>371475</xdr:rowOff>
                  </to>
                </anchor>
              </controlPr>
            </control>
          </mc:Choice>
        </mc:AlternateContent>
        <mc:AlternateContent xmlns:mc="http://schemas.openxmlformats.org/markup-compatibility/2006">
          <mc:Choice Requires="x14">
            <control shapeId="24717" r:id="rId144" name="Group Box 141">
              <controlPr defaultSize="0" autoFill="0" autoPict="0">
                <anchor moveWithCells="1">
                  <from>
                    <xdr:col>7</xdr:col>
                    <xdr:colOff>66675</xdr:colOff>
                    <xdr:row>49</xdr:row>
                    <xdr:rowOff>38100</xdr:rowOff>
                  </from>
                  <to>
                    <xdr:col>7</xdr:col>
                    <xdr:colOff>962025</xdr:colOff>
                    <xdr:row>49</xdr:row>
                    <xdr:rowOff>371475</xdr:rowOff>
                  </to>
                </anchor>
              </controlPr>
            </control>
          </mc:Choice>
        </mc:AlternateContent>
        <mc:AlternateContent xmlns:mc="http://schemas.openxmlformats.org/markup-compatibility/2006">
          <mc:Choice Requires="x14">
            <control shapeId="24718" r:id="rId145" name="Group Box 142">
              <controlPr defaultSize="0" autoFill="0" autoPict="0">
                <anchor moveWithCells="1">
                  <from>
                    <xdr:col>7</xdr:col>
                    <xdr:colOff>66675</xdr:colOff>
                    <xdr:row>50</xdr:row>
                    <xdr:rowOff>38100</xdr:rowOff>
                  </from>
                  <to>
                    <xdr:col>7</xdr:col>
                    <xdr:colOff>962025</xdr:colOff>
                    <xdr:row>50</xdr:row>
                    <xdr:rowOff>371475</xdr:rowOff>
                  </to>
                </anchor>
              </controlPr>
            </control>
          </mc:Choice>
        </mc:AlternateContent>
        <mc:AlternateContent xmlns:mc="http://schemas.openxmlformats.org/markup-compatibility/2006">
          <mc:Choice Requires="x14">
            <control shapeId="24719" r:id="rId146" name="Group Box 143">
              <controlPr defaultSize="0" autoFill="0" autoPict="0">
                <anchor moveWithCells="1">
                  <from>
                    <xdr:col>7</xdr:col>
                    <xdr:colOff>66675</xdr:colOff>
                    <xdr:row>51</xdr:row>
                    <xdr:rowOff>38100</xdr:rowOff>
                  </from>
                  <to>
                    <xdr:col>7</xdr:col>
                    <xdr:colOff>962025</xdr:colOff>
                    <xdr:row>51</xdr:row>
                    <xdr:rowOff>371475</xdr:rowOff>
                  </to>
                </anchor>
              </controlPr>
            </control>
          </mc:Choice>
        </mc:AlternateContent>
        <mc:AlternateContent xmlns:mc="http://schemas.openxmlformats.org/markup-compatibility/2006">
          <mc:Choice Requires="x14">
            <control shapeId="24720" r:id="rId147" name="Group Box 144">
              <controlPr defaultSize="0" autoFill="0" autoPict="0">
                <anchor moveWithCells="1">
                  <from>
                    <xdr:col>7</xdr:col>
                    <xdr:colOff>66675</xdr:colOff>
                    <xdr:row>52</xdr:row>
                    <xdr:rowOff>38100</xdr:rowOff>
                  </from>
                  <to>
                    <xdr:col>7</xdr:col>
                    <xdr:colOff>962025</xdr:colOff>
                    <xdr:row>52</xdr:row>
                    <xdr:rowOff>371475</xdr:rowOff>
                  </to>
                </anchor>
              </controlPr>
            </control>
          </mc:Choice>
        </mc:AlternateContent>
        <mc:AlternateContent xmlns:mc="http://schemas.openxmlformats.org/markup-compatibility/2006">
          <mc:Choice Requires="x14">
            <control shapeId="24721" r:id="rId148" name="Group Box 145">
              <controlPr defaultSize="0" autoFill="0" autoPict="0">
                <anchor moveWithCells="1">
                  <from>
                    <xdr:col>7</xdr:col>
                    <xdr:colOff>66675</xdr:colOff>
                    <xdr:row>53</xdr:row>
                    <xdr:rowOff>38100</xdr:rowOff>
                  </from>
                  <to>
                    <xdr:col>7</xdr:col>
                    <xdr:colOff>962025</xdr:colOff>
                    <xdr:row>53</xdr:row>
                    <xdr:rowOff>371475</xdr:rowOff>
                  </to>
                </anchor>
              </controlPr>
            </control>
          </mc:Choice>
        </mc:AlternateContent>
        <mc:AlternateContent xmlns:mc="http://schemas.openxmlformats.org/markup-compatibility/2006">
          <mc:Choice Requires="x14">
            <control shapeId="24722" r:id="rId149" name="Group Box 146">
              <controlPr defaultSize="0" autoFill="0" autoPict="0">
                <anchor moveWithCells="1">
                  <from>
                    <xdr:col>7</xdr:col>
                    <xdr:colOff>66675</xdr:colOff>
                    <xdr:row>54</xdr:row>
                    <xdr:rowOff>0</xdr:rowOff>
                  </from>
                  <to>
                    <xdr:col>7</xdr:col>
                    <xdr:colOff>962025</xdr:colOff>
                    <xdr:row>55</xdr:row>
                    <xdr:rowOff>95250</xdr:rowOff>
                  </to>
                </anchor>
              </controlPr>
            </control>
          </mc:Choice>
        </mc:AlternateContent>
        <mc:AlternateContent xmlns:mc="http://schemas.openxmlformats.org/markup-compatibility/2006">
          <mc:Choice Requires="x14">
            <control shapeId="24723" r:id="rId150" name="Group Box 147">
              <controlPr defaultSize="0" autoFill="0" autoPict="0">
                <anchor moveWithCells="1">
                  <from>
                    <xdr:col>7</xdr:col>
                    <xdr:colOff>66675</xdr:colOff>
                    <xdr:row>54</xdr:row>
                    <xdr:rowOff>0</xdr:rowOff>
                  </from>
                  <to>
                    <xdr:col>7</xdr:col>
                    <xdr:colOff>962025</xdr:colOff>
                    <xdr:row>55</xdr:row>
                    <xdr:rowOff>95250</xdr:rowOff>
                  </to>
                </anchor>
              </controlPr>
            </control>
          </mc:Choice>
        </mc:AlternateContent>
        <mc:AlternateContent xmlns:mc="http://schemas.openxmlformats.org/markup-compatibility/2006">
          <mc:Choice Requires="x14">
            <control shapeId="24724" r:id="rId151" name="Group Box 148">
              <controlPr defaultSize="0" autoFill="0" autoPict="0">
                <anchor moveWithCells="1">
                  <from>
                    <xdr:col>7</xdr:col>
                    <xdr:colOff>66675</xdr:colOff>
                    <xdr:row>54</xdr:row>
                    <xdr:rowOff>0</xdr:rowOff>
                  </from>
                  <to>
                    <xdr:col>7</xdr:col>
                    <xdr:colOff>962025</xdr:colOff>
                    <xdr:row>55</xdr:row>
                    <xdr:rowOff>95250</xdr:rowOff>
                  </to>
                </anchor>
              </controlPr>
            </control>
          </mc:Choice>
        </mc:AlternateContent>
        <mc:AlternateContent xmlns:mc="http://schemas.openxmlformats.org/markup-compatibility/2006">
          <mc:Choice Requires="x14">
            <control shapeId="24725" r:id="rId152" name="Group Box 149">
              <controlPr defaultSize="0" autoFill="0" autoPict="0">
                <anchor moveWithCells="1">
                  <from>
                    <xdr:col>7</xdr:col>
                    <xdr:colOff>66675</xdr:colOff>
                    <xdr:row>54</xdr:row>
                    <xdr:rowOff>0</xdr:rowOff>
                  </from>
                  <to>
                    <xdr:col>7</xdr:col>
                    <xdr:colOff>962025</xdr:colOff>
                    <xdr:row>55</xdr:row>
                    <xdr:rowOff>95250</xdr:rowOff>
                  </to>
                </anchor>
              </controlPr>
            </control>
          </mc:Choice>
        </mc:AlternateContent>
        <mc:AlternateContent xmlns:mc="http://schemas.openxmlformats.org/markup-compatibility/2006">
          <mc:Choice Requires="x14">
            <control shapeId="24726" r:id="rId153" name="Group Box 150">
              <controlPr defaultSize="0" autoFill="0" autoPict="0">
                <anchor moveWithCells="1">
                  <from>
                    <xdr:col>7</xdr:col>
                    <xdr:colOff>66675</xdr:colOff>
                    <xdr:row>9</xdr:row>
                    <xdr:rowOff>38100</xdr:rowOff>
                  </from>
                  <to>
                    <xdr:col>8</xdr:col>
                    <xdr:colOff>0</xdr:colOff>
                    <xdr:row>9</xdr:row>
                    <xdr:rowOff>371475</xdr:rowOff>
                  </to>
                </anchor>
              </controlPr>
            </control>
          </mc:Choice>
        </mc:AlternateContent>
        <mc:AlternateContent xmlns:mc="http://schemas.openxmlformats.org/markup-compatibility/2006">
          <mc:Choice Requires="x14">
            <control shapeId="24727" r:id="rId154" name="Group Box 151">
              <controlPr defaultSize="0" autoFill="0" autoPict="0">
                <anchor moveWithCells="1">
                  <from>
                    <xdr:col>7</xdr:col>
                    <xdr:colOff>66675</xdr:colOff>
                    <xdr:row>10</xdr:row>
                    <xdr:rowOff>38100</xdr:rowOff>
                  </from>
                  <to>
                    <xdr:col>8</xdr:col>
                    <xdr:colOff>0</xdr:colOff>
                    <xdr:row>10</xdr:row>
                    <xdr:rowOff>371475</xdr:rowOff>
                  </to>
                </anchor>
              </controlPr>
            </control>
          </mc:Choice>
        </mc:AlternateContent>
        <mc:AlternateContent xmlns:mc="http://schemas.openxmlformats.org/markup-compatibility/2006">
          <mc:Choice Requires="x14">
            <control shapeId="24728" r:id="rId155" name="Group Box 152">
              <controlPr defaultSize="0" autoFill="0" autoPict="0">
                <anchor moveWithCells="1">
                  <from>
                    <xdr:col>7</xdr:col>
                    <xdr:colOff>66675</xdr:colOff>
                    <xdr:row>11</xdr:row>
                    <xdr:rowOff>38100</xdr:rowOff>
                  </from>
                  <to>
                    <xdr:col>8</xdr:col>
                    <xdr:colOff>0</xdr:colOff>
                    <xdr:row>11</xdr:row>
                    <xdr:rowOff>371475</xdr:rowOff>
                  </to>
                </anchor>
              </controlPr>
            </control>
          </mc:Choice>
        </mc:AlternateContent>
        <mc:AlternateContent xmlns:mc="http://schemas.openxmlformats.org/markup-compatibility/2006">
          <mc:Choice Requires="x14">
            <control shapeId="24729" r:id="rId156" name="Group Box 153">
              <controlPr defaultSize="0" autoFill="0" autoPict="0">
                <anchor moveWithCells="1">
                  <from>
                    <xdr:col>7</xdr:col>
                    <xdr:colOff>66675</xdr:colOff>
                    <xdr:row>12</xdr:row>
                    <xdr:rowOff>38100</xdr:rowOff>
                  </from>
                  <to>
                    <xdr:col>8</xdr:col>
                    <xdr:colOff>0</xdr:colOff>
                    <xdr:row>12</xdr:row>
                    <xdr:rowOff>371475</xdr:rowOff>
                  </to>
                </anchor>
              </controlPr>
            </control>
          </mc:Choice>
        </mc:AlternateContent>
        <mc:AlternateContent xmlns:mc="http://schemas.openxmlformats.org/markup-compatibility/2006">
          <mc:Choice Requires="x14">
            <control shapeId="24730" r:id="rId157" name="Group Box 154">
              <controlPr defaultSize="0" autoFill="0" autoPict="0">
                <anchor moveWithCells="1">
                  <from>
                    <xdr:col>7</xdr:col>
                    <xdr:colOff>66675</xdr:colOff>
                    <xdr:row>13</xdr:row>
                    <xdr:rowOff>38100</xdr:rowOff>
                  </from>
                  <to>
                    <xdr:col>8</xdr:col>
                    <xdr:colOff>0</xdr:colOff>
                    <xdr:row>13</xdr:row>
                    <xdr:rowOff>371475</xdr:rowOff>
                  </to>
                </anchor>
              </controlPr>
            </control>
          </mc:Choice>
        </mc:AlternateContent>
        <mc:AlternateContent xmlns:mc="http://schemas.openxmlformats.org/markup-compatibility/2006">
          <mc:Choice Requires="x14">
            <control shapeId="24731" r:id="rId158" name="Group Box 155">
              <controlPr defaultSize="0" autoFill="0" autoPict="0">
                <anchor moveWithCells="1">
                  <from>
                    <xdr:col>7</xdr:col>
                    <xdr:colOff>66675</xdr:colOff>
                    <xdr:row>14</xdr:row>
                    <xdr:rowOff>38100</xdr:rowOff>
                  </from>
                  <to>
                    <xdr:col>8</xdr:col>
                    <xdr:colOff>0</xdr:colOff>
                    <xdr:row>14</xdr:row>
                    <xdr:rowOff>371475</xdr:rowOff>
                  </to>
                </anchor>
              </controlPr>
            </control>
          </mc:Choice>
        </mc:AlternateContent>
        <mc:AlternateContent xmlns:mc="http://schemas.openxmlformats.org/markup-compatibility/2006">
          <mc:Choice Requires="x14">
            <control shapeId="24732" r:id="rId159" name="Group Box 156">
              <controlPr defaultSize="0" autoFill="0" autoPict="0">
                <anchor moveWithCells="1">
                  <from>
                    <xdr:col>7</xdr:col>
                    <xdr:colOff>66675</xdr:colOff>
                    <xdr:row>15</xdr:row>
                    <xdr:rowOff>38100</xdr:rowOff>
                  </from>
                  <to>
                    <xdr:col>8</xdr:col>
                    <xdr:colOff>0</xdr:colOff>
                    <xdr:row>15</xdr:row>
                    <xdr:rowOff>371475</xdr:rowOff>
                  </to>
                </anchor>
              </controlPr>
            </control>
          </mc:Choice>
        </mc:AlternateContent>
        <mc:AlternateContent xmlns:mc="http://schemas.openxmlformats.org/markup-compatibility/2006">
          <mc:Choice Requires="x14">
            <control shapeId="24733" r:id="rId160" name="Group Box 157">
              <controlPr defaultSize="0" autoFill="0" autoPict="0">
                <anchor moveWithCells="1">
                  <from>
                    <xdr:col>7</xdr:col>
                    <xdr:colOff>66675</xdr:colOff>
                    <xdr:row>16</xdr:row>
                    <xdr:rowOff>38100</xdr:rowOff>
                  </from>
                  <to>
                    <xdr:col>8</xdr:col>
                    <xdr:colOff>0</xdr:colOff>
                    <xdr:row>16</xdr:row>
                    <xdr:rowOff>371475</xdr:rowOff>
                  </to>
                </anchor>
              </controlPr>
            </control>
          </mc:Choice>
        </mc:AlternateContent>
        <mc:AlternateContent xmlns:mc="http://schemas.openxmlformats.org/markup-compatibility/2006">
          <mc:Choice Requires="x14">
            <control shapeId="24734" r:id="rId161" name="Group Box 158">
              <controlPr defaultSize="0" autoFill="0" autoPict="0">
                <anchor moveWithCells="1">
                  <from>
                    <xdr:col>7</xdr:col>
                    <xdr:colOff>66675</xdr:colOff>
                    <xdr:row>17</xdr:row>
                    <xdr:rowOff>38100</xdr:rowOff>
                  </from>
                  <to>
                    <xdr:col>8</xdr:col>
                    <xdr:colOff>0</xdr:colOff>
                    <xdr:row>17</xdr:row>
                    <xdr:rowOff>371475</xdr:rowOff>
                  </to>
                </anchor>
              </controlPr>
            </control>
          </mc:Choice>
        </mc:AlternateContent>
        <mc:AlternateContent xmlns:mc="http://schemas.openxmlformats.org/markup-compatibility/2006">
          <mc:Choice Requires="x14">
            <control shapeId="24735" r:id="rId162" name="Group Box 159">
              <controlPr defaultSize="0" autoFill="0" autoPict="0">
                <anchor moveWithCells="1">
                  <from>
                    <xdr:col>7</xdr:col>
                    <xdr:colOff>66675</xdr:colOff>
                    <xdr:row>18</xdr:row>
                    <xdr:rowOff>38100</xdr:rowOff>
                  </from>
                  <to>
                    <xdr:col>8</xdr:col>
                    <xdr:colOff>0</xdr:colOff>
                    <xdr:row>18</xdr:row>
                    <xdr:rowOff>371475</xdr:rowOff>
                  </to>
                </anchor>
              </controlPr>
            </control>
          </mc:Choice>
        </mc:AlternateContent>
        <mc:AlternateContent xmlns:mc="http://schemas.openxmlformats.org/markup-compatibility/2006">
          <mc:Choice Requires="x14">
            <control shapeId="24736" r:id="rId163" name="Group Box 160">
              <controlPr defaultSize="0" autoFill="0" autoPict="0">
                <anchor moveWithCells="1">
                  <from>
                    <xdr:col>7</xdr:col>
                    <xdr:colOff>66675</xdr:colOff>
                    <xdr:row>19</xdr:row>
                    <xdr:rowOff>38100</xdr:rowOff>
                  </from>
                  <to>
                    <xdr:col>8</xdr:col>
                    <xdr:colOff>0</xdr:colOff>
                    <xdr:row>19</xdr:row>
                    <xdr:rowOff>371475</xdr:rowOff>
                  </to>
                </anchor>
              </controlPr>
            </control>
          </mc:Choice>
        </mc:AlternateContent>
        <mc:AlternateContent xmlns:mc="http://schemas.openxmlformats.org/markup-compatibility/2006">
          <mc:Choice Requires="x14">
            <control shapeId="24737" r:id="rId164" name="Group Box 161">
              <controlPr defaultSize="0" autoFill="0" autoPict="0">
                <anchor moveWithCells="1">
                  <from>
                    <xdr:col>7</xdr:col>
                    <xdr:colOff>66675</xdr:colOff>
                    <xdr:row>20</xdr:row>
                    <xdr:rowOff>38100</xdr:rowOff>
                  </from>
                  <to>
                    <xdr:col>8</xdr:col>
                    <xdr:colOff>0</xdr:colOff>
                    <xdr:row>20</xdr:row>
                    <xdr:rowOff>371475</xdr:rowOff>
                  </to>
                </anchor>
              </controlPr>
            </control>
          </mc:Choice>
        </mc:AlternateContent>
        <mc:AlternateContent xmlns:mc="http://schemas.openxmlformats.org/markup-compatibility/2006">
          <mc:Choice Requires="x14">
            <control shapeId="24738" r:id="rId165" name="Group Box 162">
              <controlPr defaultSize="0" autoFill="0" autoPict="0">
                <anchor moveWithCells="1">
                  <from>
                    <xdr:col>7</xdr:col>
                    <xdr:colOff>66675</xdr:colOff>
                    <xdr:row>21</xdr:row>
                    <xdr:rowOff>38100</xdr:rowOff>
                  </from>
                  <to>
                    <xdr:col>8</xdr:col>
                    <xdr:colOff>0</xdr:colOff>
                    <xdr:row>21</xdr:row>
                    <xdr:rowOff>371475</xdr:rowOff>
                  </to>
                </anchor>
              </controlPr>
            </control>
          </mc:Choice>
        </mc:AlternateContent>
        <mc:AlternateContent xmlns:mc="http://schemas.openxmlformats.org/markup-compatibility/2006">
          <mc:Choice Requires="x14">
            <control shapeId="24739" r:id="rId166" name="Group Box 163">
              <controlPr defaultSize="0" autoFill="0" autoPict="0">
                <anchor moveWithCells="1">
                  <from>
                    <xdr:col>7</xdr:col>
                    <xdr:colOff>66675</xdr:colOff>
                    <xdr:row>22</xdr:row>
                    <xdr:rowOff>38100</xdr:rowOff>
                  </from>
                  <to>
                    <xdr:col>8</xdr:col>
                    <xdr:colOff>0</xdr:colOff>
                    <xdr:row>22</xdr:row>
                    <xdr:rowOff>371475</xdr:rowOff>
                  </to>
                </anchor>
              </controlPr>
            </control>
          </mc:Choice>
        </mc:AlternateContent>
        <mc:AlternateContent xmlns:mc="http://schemas.openxmlformats.org/markup-compatibility/2006">
          <mc:Choice Requires="x14">
            <control shapeId="24740" r:id="rId167" name="Group Box 164">
              <controlPr defaultSize="0" autoFill="0" autoPict="0">
                <anchor moveWithCells="1">
                  <from>
                    <xdr:col>7</xdr:col>
                    <xdr:colOff>66675</xdr:colOff>
                    <xdr:row>23</xdr:row>
                    <xdr:rowOff>38100</xdr:rowOff>
                  </from>
                  <to>
                    <xdr:col>8</xdr:col>
                    <xdr:colOff>0</xdr:colOff>
                    <xdr:row>23</xdr:row>
                    <xdr:rowOff>371475</xdr:rowOff>
                  </to>
                </anchor>
              </controlPr>
            </control>
          </mc:Choice>
        </mc:AlternateContent>
        <mc:AlternateContent xmlns:mc="http://schemas.openxmlformats.org/markup-compatibility/2006">
          <mc:Choice Requires="x14">
            <control shapeId="24741" r:id="rId168" name="Group Box 165">
              <controlPr defaultSize="0" autoFill="0" autoPict="0">
                <anchor moveWithCells="1">
                  <from>
                    <xdr:col>7</xdr:col>
                    <xdr:colOff>66675</xdr:colOff>
                    <xdr:row>24</xdr:row>
                    <xdr:rowOff>38100</xdr:rowOff>
                  </from>
                  <to>
                    <xdr:col>8</xdr:col>
                    <xdr:colOff>0</xdr:colOff>
                    <xdr:row>24</xdr:row>
                    <xdr:rowOff>371475</xdr:rowOff>
                  </to>
                </anchor>
              </controlPr>
            </control>
          </mc:Choice>
        </mc:AlternateContent>
        <mc:AlternateContent xmlns:mc="http://schemas.openxmlformats.org/markup-compatibility/2006">
          <mc:Choice Requires="x14">
            <control shapeId="24742" r:id="rId169" name="Group Box 166">
              <controlPr defaultSize="0" autoFill="0" autoPict="0">
                <anchor moveWithCells="1">
                  <from>
                    <xdr:col>7</xdr:col>
                    <xdr:colOff>66675</xdr:colOff>
                    <xdr:row>25</xdr:row>
                    <xdr:rowOff>38100</xdr:rowOff>
                  </from>
                  <to>
                    <xdr:col>8</xdr:col>
                    <xdr:colOff>0</xdr:colOff>
                    <xdr:row>25</xdr:row>
                    <xdr:rowOff>371475</xdr:rowOff>
                  </to>
                </anchor>
              </controlPr>
            </control>
          </mc:Choice>
        </mc:AlternateContent>
        <mc:AlternateContent xmlns:mc="http://schemas.openxmlformats.org/markup-compatibility/2006">
          <mc:Choice Requires="x14">
            <control shapeId="24743" r:id="rId170" name="Group Box 167">
              <controlPr defaultSize="0" autoFill="0" autoPict="0">
                <anchor moveWithCells="1">
                  <from>
                    <xdr:col>7</xdr:col>
                    <xdr:colOff>66675</xdr:colOff>
                    <xdr:row>26</xdr:row>
                    <xdr:rowOff>38100</xdr:rowOff>
                  </from>
                  <to>
                    <xdr:col>8</xdr:col>
                    <xdr:colOff>0</xdr:colOff>
                    <xdr:row>26</xdr:row>
                    <xdr:rowOff>371475</xdr:rowOff>
                  </to>
                </anchor>
              </controlPr>
            </control>
          </mc:Choice>
        </mc:AlternateContent>
        <mc:AlternateContent xmlns:mc="http://schemas.openxmlformats.org/markup-compatibility/2006">
          <mc:Choice Requires="x14">
            <control shapeId="24744" r:id="rId171" name="Group Box 168">
              <controlPr defaultSize="0" autoFill="0" autoPict="0">
                <anchor moveWithCells="1">
                  <from>
                    <xdr:col>7</xdr:col>
                    <xdr:colOff>66675</xdr:colOff>
                    <xdr:row>27</xdr:row>
                    <xdr:rowOff>38100</xdr:rowOff>
                  </from>
                  <to>
                    <xdr:col>8</xdr:col>
                    <xdr:colOff>0</xdr:colOff>
                    <xdr:row>27</xdr:row>
                    <xdr:rowOff>371475</xdr:rowOff>
                  </to>
                </anchor>
              </controlPr>
            </control>
          </mc:Choice>
        </mc:AlternateContent>
        <mc:AlternateContent xmlns:mc="http://schemas.openxmlformats.org/markup-compatibility/2006">
          <mc:Choice Requires="x14">
            <control shapeId="24745" r:id="rId172" name="Group Box 169">
              <controlPr defaultSize="0" autoFill="0" autoPict="0">
                <anchor moveWithCells="1">
                  <from>
                    <xdr:col>7</xdr:col>
                    <xdr:colOff>66675</xdr:colOff>
                    <xdr:row>28</xdr:row>
                    <xdr:rowOff>38100</xdr:rowOff>
                  </from>
                  <to>
                    <xdr:col>8</xdr:col>
                    <xdr:colOff>0</xdr:colOff>
                    <xdr:row>28</xdr:row>
                    <xdr:rowOff>371475</xdr:rowOff>
                  </to>
                </anchor>
              </controlPr>
            </control>
          </mc:Choice>
        </mc:AlternateContent>
        <mc:AlternateContent xmlns:mc="http://schemas.openxmlformats.org/markup-compatibility/2006">
          <mc:Choice Requires="x14">
            <control shapeId="24746" r:id="rId173" name="Group Box 170">
              <controlPr defaultSize="0" autoFill="0" autoPict="0">
                <anchor moveWithCells="1">
                  <from>
                    <xdr:col>7</xdr:col>
                    <xdr:colOff>66675</xdr:colOff>
                    <xdr:row>29</xdr:row>
                    <xdr:rowOff>38100</xdr:rowOff>
                  </from>
                  <to>
                    <xdr:col>8</xdr:col>
                    <xdr:colOff>0</xdr:colOff>
                    <xdr:row>29</xdr:row>
                    <xdr:rowOff>371475</xdr:rowOff>
                  </to>
                </anchor>
              </controlPr>
            </control>
          </mc:Choice>
        </mc:AlternateContent>
        <mc:AlternateContent xmlns:mc="http://schemas.openxmlformats.org/markup-compatibility/2006">
          <mc:Choice Requires="x14">
            <control shapeId="24747" r:id="rId174" name="Group Box 171">
              <controlPr defaultSize="0" autoFill="0" autoPict="0">
                <anchor moveWithCells="1">
                  <from>
                    <xdr:col>7</xdr:col>
                    <xdr:colOff>66675</xdr:colOff>
                    <xdr:row>30</xdr:row>
                    <xdr:rowOff>38100</xdr:rowOff>
                  </from>
                  <to>
                    <xdr:col>8</xdr:col>
                    <xdr:colOff>0</xdr:colOff>
                    <xdr:row>30</xdr:row>
                    <xdr:rowOff>371475</xdr:rowOff>
                  </to>
                </anchor>
              </controlPr>
            </control>
          </mc:Choice>
        </mc:AlternateContent>
        <mc:AlternateContent xmlns:mc="http://schemas.openxmlformats.org/markup-compatibility/2006">
          <mc:Choice Requires="x14">
            <control shapeId="24748" r:id="rId175" name="Group Box 172">
              <controlPr defaultSize="0" autoFill="0" autoPict="0">
                <anchor moveWithCells="1">
                  <from>
                    <xdr:col>7</xdr:col>
                    <xdr:colOff>66675</xdr:colOff>
                    <xdr:row>31</xdr:row>
                    <xdr:rowOff>38100</xdr:rowOff>
                  </from>
                  <to>
                    <xdr:col>8</xdr:col>
                    <xdr:colOff>0</xdr:colOff>
                    <xdr:row>31</xdr:row>
                    <xdr:rowOff>371475</xdr:rowOff>
                  </to>
                </anchor>
              </controlPr>
            </control>
          </mc:Choice>
        </mc:AlternateContent>
        <mc:AlternateContent xmlns:mc="http://schemas.openxmlformats.org/markup-compatibility/2006">
          <mc:Choice Requires="x14">
            <control shapeId="24749" r:id="rId176" name="Group Box 173">
              <controlPr defaultSize="0" autoFill="0" autoPict="0">
                <anchor moveWithCells="1">
                  <from>
                    <xdr:col>7</xdr:col>
                    <xdr:colOff>66675</xdr:colOff>
                    <xdr:row>32</xdr:row>
                    <xdr:rowOff>38100</xdr:rowOff>
                  </from>
                  <to>
                    <xdr:col>8</xdr:col>
                    <xdr:colOff>0</xdr:colOff>
                    <xdr:row>32</xdr:row>
                    <xdr:rowOff>371475</xdr:rowOff>
                  </to>
                </anchor>
              </controlPr>
            </control>
          </mc:Choice>
        </mc:AlternateContent>
        <mc:AlternateContent xmlns:mc="http://schemas.openxmlformats.org/markup-compatibility/2006">
          <mc:Choice Requires="x14">
            <control shapeId="24750" r:id="rId177" name="Group Box 174">
              <controlPr defaultSize="0" autoFill="0" autoPict="0">
                <anchor moveWithCells="1">
                  <from>
                    <xdr:col>7</xdr:col>
                    <xdr:colOff>66675</xdr:colOff>
                    <xdr:row>33</xdr:row>
                    <xdr:rowOff>38100</xdr:rowOff>
                  </from>
                  <to>
                    <xdr:col>8</xdr:col>
                    <xdr:colOff>0</xdr:colOff>
                    <xdr:row>33</xdr:row>
                    <xdr:rowOff>371475</xdr:rowOff>
                  </to>
                </anchor>
              </controlPr>
            </control>
          </mc:Choice>
        </mc:AlternateContent>
        <mc:AlternateContent xmlns:mc="http://schemas.openxmlformats.org/markup-compatibility/2006">
          <mc:Choice Requires="x14">
            <control shapeId="24751" r:id="rId178" name="Group Box 175">
              <controlPr defaultSize="0" autoFill="0" autoPict="0">
                <anchor moveWithCells="1">
                  <from>
                    <xdr:col>7</xdr:col>
                    <xdr:colOff>66675</xdr:colOff>
                    <xdr:row>34</xdr:row>
                    <xdr:rowOff>38100</xdr:rowOff>
                  </from>
                  <to>
                    <xdr:col>8</xdr:col>
                    <xdr:colOff>0</xdr:colOff>
                    <xdr:row>34</xdr:row>
                    <xdr:rowOff>371475</xdr:rowOff>
                  </to>
                </anchor>
              </controlPr>
            </control>
          </mc:Choice>
        </mc:AlternateContent>
        <mc:AlternateContent xmlns:mc="http://schemas.openxmlformats.org/markup-compatibility/2006">
          <mc:Choice Requires="x14">
            <control shapeId="24752" r:id="rId179" name="Group Box 176">
              <controlPr defaultSize="0" autoFill="0" autoPict="0">
                <anchor moveWithCells="1">
                  <from>
                    <xdr:col>7</xdr:col>
                    <xdr:colOff>66675</xdr:colOff>
                    <xdr:row>35</xdr:row>
                    <xdr:rowOff>38100</xdr:rowOff>
                  </from>
                  <to>
                    <xdr:col>8</xdr:col>
                    <xdr:colOff>0</xdr:colOff>
                    <xdr:row>35</xdr:row>
                    <xdr:rowOff>371475</xdr:rowOff>
                  </to>
                </anchor>
              </controlPr>
            </control>
          </mc:Choice>
        </mc:AlternateContent>
        <mc:AlternateContent xmlns:mc="http://schemas.openxmlformats.org/markup-compatibility/2006">
          <mc:Choice Requires="x14">
            <control shapeId="24753" r:id="rId180" name="Group Box 177">
              <controlPr defaultSize="0" autoFill="0" autoPict="0">
                <anchor moveWithCells="1">
                  <from>
                    <xdr:col>7</xdr:col>
                    <xdr:colOff>66675</xdr:colOff>
                    <xdr:row>36</xdr:row>
                    <xdr:rowOff>38100</xdr:rowOff>
                  </from>
                  <to>
                    <xdr:col>8</xdr:col>
                    <xdr:colOff>0</xdr:colOff>
                    <xdr:row>36</xdr:row>
                    <xdr:rowOff>371475</xdr:rowOff>
                  </to>
                </anchor>
              </controlPr>
            </control>
          </mc:Choice>
        </mc:AlternateContent>
        <mc:AlternateContent xmlns:mc="http://schemas.openxmlformats.org/markup-compatibility/2006">
          <mc:Choice Requires="x14">
            <control shapeId="24754" r:id="rId181" name="Group Box 178">
              <controlPr defaultSize="0" autoFill="0" autoPict="0">
                <anchor moveWithCells="1">
                  <from>
                    <xdr:col>7</xdr:col>
                    <xdr:colOff>66675</xdr:colOff>
                    <xdr:row>37</xdr:row>
                    <xdr:rowOff>38100</xdr:rowOff>
                  </from>
                  <to>
                    <xdr:col>8</xdr:col>
                    <xdr:colOff>0</xdr:colOff>
                    <xdr:row>37</xdr:row>
                    <xdr:rowOff>371475</xdr:rowOff>
                  </to>
                </anchor>
              </controlPr>
            </control>
          </mc:Choice>
        </mc:AlternateContent>
        <mc:AlternateContent xmlns:mc="http://schemas.openxmlformats.org/markup-compatibility/2006">
          <mc:Choice Requires="x14">
            <control shapeId="24755" r:id="rId182" name="Group Box 179">
              <controlPr defaultSize="0" autoFill="0" autoPict="0">
                <anchor moveWithCells="1">
                  <from>
                    <xdr:col>7</xdr:col>
                    <xdr:colOff>66675</xdr:colOff>
                    <xdr:row>38</xdr:row>
                    <xdr:rowOff>38100</xdr:rowOff>
                  </from>
                  <to>
                    <xdr:col>8</xdr:col>
                    <xdr:colOff>0</xdr:colOff>
                    <xdr:row>38</xdr:row>
                    <xdr:rowOff>371475</xdr:rowOff>
                  </to>
                </anchor>
              </controlPr>
            </control>
          </mc:Choice>
        </mc:AlternateContent>
        <mc:AlternateContent xmlns:mc="http://schemas.openxmlformats.org/markup-compatibility/2006">
          <mc:Choice Requires="x14">
            <control shapeId="24756" r:id="rId183" name="Group Box 180">
              <controlPr defaultSize="0" autoFill="0" autoPict="0">
                <anchor moveWithCells="1">
                  <from>
                    <xdr:col>7</xdr:col>
                    <xdr:colOff>66675</xdr:colOff>
                    <xdr:row>39</xdr:row>
                    <xdr:rowOff>38100</xdr:rowOff>
                  </from>
                  <to>
                    <xdr:col>8</xdr:col>
                    <xdr:colOff>0</xdr:colOff>
                    <xdr:row>39</xdr:row>
                    <xdr:rowOff>371475</xdr:rowOff>
                  </to>
                </anchor>
              </controlPr>
            </control>
          </mc:Choice>
        </mc:AlternateContent>
        <mc:AlternateContent xmlns:mc="http://schemas.openxmlformats.org/markup-compatibility/2006">
          <mc:Choice Requires="x14">
            <control shapeId="24757" r:id="rId184" name="Group Box 181">
              <controlPr defaultSize="0" autoFill="0" autoPict="0">
                <anchor moveWithCells="1">
                  <from>
                    <xdr:col>7</xdr:col>
                    <xdr:colOff>66675</xdr:colOff>
                    <xdr:row>40</xdr:row>
                    <xdr:rowOff>38100</xdr:rowOff>
                  </from>
                  <to>
                    <xdr:col>8</xdr:col>
                    <xdr:colOff>0</xdr:colOff>
                    <xdr:row>40</xdr:row>
                    <xdr:rowOff>371475</xdr:rowOff>
                  </to>
                </anchor>
              </controlPr>
            </control>
          </mc:Choice>
        </mc:AlternateContent>
        <mc:AlternateContent xmlns:mc="http://schemas.openxmlformats.org/markup-compatibility/2006">
          <mc:Choice Requires="x14">
            <control shapeId="24758" r:id="rId185" name="Group Box 182">
              <controlPr defaultSize="0" autoFill="0" autoPict="0">
                <anchor moveWithCells="1">
                  <from>
                    <xdr:col>7</xdr:col>
                    <xdr:colOff>66675</xdr:colOff>
                    <xdr:row>41</xdr:row>
                    <xdr:rowOff>38100</xdr:rowOff>
                  </from>
                  <to>
                    <xdr:col>8</xdr:col>
                    <xdr:colOff>0</xdr:colOff>
                    <xdr:row>41</xdr:row>
                    <xdr:rowOff>371475</xdr:rowOff>
                  </to>
                </anchor>
              </controlPr>
            </control>
          </mc:Choice>
        </mc:AlternateContent>
        <mc:AlternateContent xmlns:mc="http://schemas.openxmlformats.org/markup-compatibility/2006">
          <mc:Choice Requires="x14">
            <control shapeId="24759" r:id="rId186" name="Group Box 183">
              <controlPr defaultSize="0" autoFill="0" autoPict="0">
                <anchor moveWithCells="1">
                  <from>
                    <xdr:col>7</xdr:col>
                    <xdr:colOff>66675</xdr:colOff>
                    <xdr:row>42</xdr:row>
                    <xdr:rowOff>38100</xdr:rowOff>
                  </from>
                  <to>
                    <xdr:col>8</xdr:col>
                    <xdr:colOff>0</xdr:colOff>
                    <xdr:row>42</xdr:row>
                    <xdr:rowOff>371475</xdr:rowOff>
                  </to>
                </anchor>
              </controlPr>
            </control>
          </mc:Choice>
        </mc:AlternateContent>
        <mc:AlternateContent xmlns:mc="http://schemas.openxmlformats.org/markup-compatibility/2006">
          <mc:Choice Requires="x14">
            <control shapeId="24760" r:id="rId187" name="Group Box 184">
              <controlPr defaultSize="0" autoFill="0" autoPict="0">
                <anchor moveWithCells="1">
                  <from>
                    <xdr:col>7</xdr:col>
                    <xdr:colOff>66675</xdr:colOff>
                    <xdr:row>43</xdr:row>
                    <xdr:rowOff>38100</xdr:rowOff>
                  </from>
                  <to>
                    <xdr:col>8</xdr:col>
                    <xdr:colOff>0</xdr:colOff>
                    <xdr:row>43</xdr:row>
                    <xdr:rowOff>371475</xdr:rowOff>
                  </to>
                </anchor>
              </controlPr>
            </control>
          </mc:Choice>
        </mc:AlternateContent>
        <mc:AlternateContent xmlns:mc="http://schemas.openxmlformats.org/markup-compatibility/2006">
          <mc:Choice Requires="x14">
            <control shapeId="24761" r:id="rId188" name="Group Box 185">
              <controlPr defaultSize="0" autoFill="0" autoPict="0">
                <anchor moveWithCells="1">
                  <from>
                    <xdr:col>7</xdr:col>
                    <xdr:colOff>66675</xdr:colOff>
                    <xdr:row>44</xdr:row>
                    <xdr:rowOff>38100</xdr:rowOff>
                  </from>
                  <to>
                    <xdr:col>8</xdr:col>
                    <xdr:colOff>0</xdr:colOff>
                    <xdr:row>44</xdr:row>
                    <xdr:rowOff>371475</xdr:rowOff>
                  </to>
                </anchor>
              </controlPr>
            </control>
          </mc:Choice>
        </mc:AlternateContent>
        <mc:AlternateContent xmlns:mc="http://schemas.openxmlformats.org/markup-compatibility/2006">
          <mc:Choice Requires="x14">
            <control shapeId="24762" r:id="rId189" name="Group Box 186">
              <controlPr defaultSize="0" autoFill="0" autoPict="0">
                <anchor moveWithCells="1">
                  <from>
                    <xdr:col>7</xdr:col>
                    <xdr:colOff>66675</xdr:colOff>
                    <xdr:row>45</xdr:row>
                    <xdr:rowOff>38100</xdr:rowOff>
                  </from>
                  <to>
                    <xdr:col>8</xdr:col>
                    <xdr:colOff>0</xdr:colOff>
                    <xdr:row>45</xdr:row>
                    <xdr:rowOff>371475</xdr:rowOff>
                  </to>
                </anchor>
              </controlPr>
            </control>
          </mc:Choice>
        </mc:AlternateContent>
        <mc:AlternateContent xmlns:mc="http://schemas.openxmlformats.org/markup-compatibility/2006">
          <mc:Choice Requires="x14">
            <control shapeId="24763" r:id="rId190" name="Group Box 187">
              <controlPr defaultSize="0" autoFill="0" autoPict="0">
                <anchor moveWithCells="1">
                  <from>
                    <xdr:col>7</xdr:col>
                    <xdr:colOff>66675</xdr:colOff>
                    <xdr:row>46</xdr:row>
                    <xdr:rowOff>38100</xdr:rowOff>
                  </from>
                  <to>
                    <xdr:col>8</xdr:col>
                    <xdr:colOff>0</xdr:colOff>
                    <xdr:row>46</xdr:row>
                    <xdr:rowOff>371475</xdr:rowOff>
                  </to>
                </anchor>
              </controlPr>
            </control>
          </mc:Choice>
        </mc:AlternateContent>
        <mc:AlternateContent xmlns:mc="http://schemas.openxmlformats.org/markup-compatibility/2006">
          <mc:Choice Requires="x14">
            <control shapeId="24764" r:id="rId191" name="Group Box 188">
              <controlPr defaultSize="0" autoFill="0" autoPict="0">
                <anchor moveWithCells="1">
                  <from>
                    <xdr:col>7</xdr:col>
                    <xdr:colOff>66675</xdr:colOff>
                    <xdr:row>47</xdr:row>
                    <xdr:rowOff>38100</xdr:rowOff>
                  </from>
                  <to>
                    <xdr:col>8</xdr:col>
                    <xdr:colOff>0</xdr:colOff>
                    <xdr:row>47</xdr:row>
                    <xdr:rowOff>371475</xdr:rowOff>
                  </to>
                </anchor>
              </controlPr>
            </control>
          </mc:Choice>
        </mc:AlternateContent>
        <mc:AlternateContent xmlns:mc="http://schemas.openxmlformats.org/markup-compatibility/2006">
          <mc:Choice Requires="x14">
            <control shapeId="24765" r:id="rId192" name="Group Box 189">
              <controlPr defaultSize="0" autoFill="0" autoPict="0">
                <anchor moveWithCells="1">
                  <from>
                    <xdr:col>7</xdr:col>
                    <xdr:colOff>66675</xdr:colOff>
                    <xdr:row>48</xdr:row>
                    <xdr:rowOff>38100</xdr:rowOff>
                  </from>
                  <to>
                    <xdr:col>8</xdr:col>
                    <xdr:colOff>0</xdr:colOff>
                    <xdr:row>48</xdr:row>
                    <xdr:rowOff>371475</xdr:rowOff>
                  </to>
                </anchor>
              </controlPr>
            </control>
          </mc:Choice>
        </mc:AlternateContent>
        <mc:AlternateContent xmlns:mc="http://schemas.openxmlformats.org/markup-compatibility/2006">
          <mc:Choice Requires="x14">
            <control shapeId="24766" r:id="rId193" name="Group Box 190">
              <controlPr defaultSize="0" autoFill="0" autoPict="0">
                <anchor moveWithCells="1">
                  <from>
                    <xdr:col>7</xdr:col>
                    <xdr:colOff>66675</xdr:colOff>
                    <xdr:row>49</xdr:row>
                    <xdr:rowOff>38100</xdr:rowOff>
                  </from>
                  <to>
                    <xdr:col>8</xdr:col>
                    <xdr:colOff>0</xdr:colOff>
                    <xdr:row>49</xdr:row>
                    <xdr:rowOff>371475</xdr:rowOff>
                  </to>
                </anchor>
              </controlPr>
            </control>
          </mc:Choice>
        </mc:AlternateContent>
        <mc:AlternateContent xmlns:mc="http://schemas.openxmlformats.org/markup-compatibility/2006">
          <mc:Choice Requires="x14">
            <control shapeId="24767" r:id="rId194" name="Group Box 191">
              <controlPr defaultSize="0" autoFill="0" autoPict="0">
                <anchor moveWithCells="1">
                  <from>
                    <xdr:col>7</xdr:col>
                    <xdr:colOff>66675</xdr:colOff>
                    <xdr:row>50</xdr:row>
                    <xdr:rowOff>38100</xdr:rowOff>
                  </from>
                  <to>
                    <xdr:col>8</xdr:col>
                    <xdr:colOff>0</xdr:colOff>
                    <xdr:row>50</xdr:row>
                    <xdr:rowOff>371475</xdr:rowOff>
                  </to>
                </anchor>
              </controlPr>
            </control>
          </mc:Choice>
        </mc:AlternateContent>
        <mc:AlternateContent xmlns:mc="http://schemas.openxmlformats.org/markup-compatibility/2006">
          <mc:Choice Requires="x14">
            <control shapeId="24768" r:id="rId195" name="Group Box 192">
              <controlPr defaultSize="0" autoFill="0" autoPict="0">
                <anchor moveWithCells="1">
                  <from>
                    <xdr:col>7</xdr:col>
                    <xdr:colOff>66675</xdr:colOff>
                    <xdr:row>51</xdr:row>
                    <xdr:rowOff>38100</xdr:rowOff>
                  </from>
                  <to>
                    <xdr:col>8</xdr:col>
                    <xdr:colOff>0</xdr:colOff>
                    <xdr:row>51</xdr:row>
                    <xdr:rowOff>371475</xdr:rowOff>
                  </to>
                </anchor>
              </controlPr>
            </control>
          </mc:Choice>
        </mc:AlternateContent>
        <mc:AlternateContent xmlns:mc="http://schemas.openxmlformats.org/markup-compatibility/2006">
          <mc:Choice Requires="x14">
            <control shapeId="24769" r:id="rId196" name="Group Box 193">
              <controlPr defaultSize="0" autoFill="0" autoPict="0">
                <anchor moveWithCells="1">
                  <from>
                    <xdr:col>7</xdr:col>
                    <xdr:colOff>66675</xdr:colOff>
                    <xdr:row>52</xdr:row>
                    <xdr:rowOff>38100</xdr:rowOff>
                  </from>
                  <to>
                    <xdr:col>8</xdr:col>
                    <xdr:colOff>0</xdr:colOff>
                    <xdr:row>52</xdr:row>
                    <xdr:rowOff>371475</xdr:rowOff>
                  </to>
                </anchor>
              </controlPr>
            </control>
          </mc:Choice>
        </mc:AlternateContent>
        <mc:AlternateContent xmlns:mc="http://schemas.openxmlformats.org/markup-compatibility/2006">
          <mc:Choice Requires="x14">
            <control shapeId="24770" r:id="rId197" name="Group Box 194">
              <controlPr defaultSize="0" autoFill="0" autoPict="0">
                <anchor moveWithCells="1">
                  <from>
                    <xdr:col>7</xdr:col>
                    <xdr:colOff>66675</xdr:colOff>
                    <xdr:row>53</xdr:row>
                    <xdr:rowOff>38100</xdr:rowOff>
                  </from>
                  <to>
                    <xdr:col>8</xdr:col>
                    <xdr:colOff>0</xdr:colOff>
                    <xdr:row>53</xdr:row>
                    <xdr:rowOff>371475</xdr:rowOff>
                  </to>
                </anchor>
              </controlPr>
            </control>
          </mc:Choice>
        </mc:AlternateContent>
        <mc:AlternateContent xmlns:mc="http://schemas.openxmlformats.org/markup-compatibility/2006">
          <mc:Choice Requires="x14">
            <control shapeId="24771" r:id="rId198" name="Group Box 195">
              <controlPr defaultSize="0" autoFill="0" autoPict="0">
                <anchor moveWithCells="1">
                  <from>
                    <xdr:col>7</xdr:col>
                    <xdr:colOff>66675</xdr:colOff>
                    <xdr:row>54</xdr:row>
                    <xdr:rowOff>0</xdr:rowOff>
                  </from>
                  <to>
                    <xdr:col>8</xdr:col>
                    <xdr:colOff>0</xdr:colOff>
                    <xdr:row>55</xdr:row>
                    <xdr:rowOff>95250</xdr:rowOff>
                  </to>
                </anchor>
              </controlPr>
            </control>
          </mc:Choice>
        </mc:AlternateContent>
        <mc:AlternateContent xmlns:mc="http://schemas.openxmlformats.org/markup-compatibility/2006">
          <mc:Choice Requires="x14">
            <control shapeId="24772" r:id="rId199" name="Group Box 196">
              <controlPr defaultSize="0" autoFill="0" autoPict="0">
                <anchor moveWithCells="1">
                  <from>
                    <xdr:col>7</xdr:col>
                    <xdr:colOff>66675</xdr:colOff>
                    <xdr:row>54</xdr:row>
                    <xdr:rowOff>0</xdr:rowOff>
                  </from>
                  <to>
                    <xdr:col>8</xdr:col>
                    <xdr:colOff>0</xdr:colOff>
                    <xdr:row>55</xdr:row>
                    <xdr:rowOff>95250</xdr:rowOff>
                  </to>
                </anchor>
              </controlPr>
            </control>
          </mc:Choice>
        </mc:AlternateContent>
        <mc:AlternateContent xmlns:mc="http://schemas.openxmlformats.org/markup-compatibility/2006">
          <mc:Choice Requires="x14">
            <control shapeId="24773" r:id="rId200" name="Group Box 197">
              <controlPr defaultSize="0" autoFill="0" autoPict="0">
                <anchor moveWithCells="1">
                  <from>
                    <xdr:col>7</xdr:col>
                    <xdr:colOff>66675</xdr:colOff>
                    <xdr:row>54</xdr:row>
                    <xdr:rowOff>0</xdr:rowOff>
                  </from>
                  <to>
                    <xdr:col>8</xdr:col>
                    <xdr:colOff>0</xdr:colOff>
                    <xdr:row>55</xdr:row>
                    <xdr:rowOff>95250</xdr:rowOff>
                  </to>
                </anchor>
              </controlPr>
            </control>
          </mc:Choice>
        </mc:AlternateContent>
        <mc:AlternateContent xmlns:mc="http://schemas.openxmlformats.org/markup-compatibility/2006">
          <mc:Choice Requires="x14">
            <control shapeId="24774" r:id="rId201" name="Group Box 198">
              <controlPr defaultSize="0" autoFill="0" autoPict="0">
                <anchor moveWithCells="1">
                  <from>
                    <xdr:col>7</xdr:col>
                    <xdr:colOff>66675</xdr:colOff>
                    <xdr:row>54</xdr:row>
                    <xdr:rowOff>0</xdr:rowOff>
                  </from>
                  <to>
                    <xdr:col>8</xdr:col>
                    <xdr:colOff>0</xdr:colOff>
                    <xdr:row>55</xdr:row>
                    <xdr:rowOff>95250</xdr:rowOff>
                  </to>
                </anchor>
              </controlPr>
            </control>
          </mc:Choice>
        </mc:AlternateContent>
        <mc:AlternateContent xmlns:mc="http://schemas.openxmlformats.org/markup-compatibility/2006">
          <mc:Choice Requires="x14">
            <control shapeId="24775" r:id="rId202" name="Group Box 199">
              <controlPr defaultSize="0" autoFill="0" autoPict="0">
                <anchor moveWithCells="1">
                  <from>
                    <xdr:col>7</xdr:col>
                    <xdr:colOff>66675</xdr:colOff>
                    <xdr:row>54</xdr:row>
                    <xdr:rowOff>0</xdr:rowOff>
                  </from>
                  <to>
                    <xdr:col>7</xdr:col>
                    <xdr:colOff>962025</xdr:colOff>
                    <xdr:row>55</xdr:row>
                    <xdr:rowOff>95250</xdr:rowOff>
                  </to>
                </anchor>
              </controlPr>
            </control>
          </mc:Choice>
        </mc:AlternateContent>
        <mc:AlternateContent xmlns:mc="http://schemas.openxmlformats.org/markup-compatibility/2006">
          <mc:Choice Requires="x14">
            <control shapeId="24776" r:id="rId203" name="Group Box 200">
              <controlPr defaultSize="0" autoFill="0" autoPict="0">
                <anchor moveWithCells="1">
                  <from>
                    <xdr:col>7</xdr:col>
                    <xdr:colOff>66675</xdr:colOff>
                    <xdr:row>54</xdr:row>
                    <xdr:rowOff>0</xdr:rowOff>
                  </from>
                  <to>
                    <xdr:col>7</xdr:col>
                    <xdr:colOff>962025</xdr:colOff>
                    <xdr:row>55</xdr:row>
                    <xdr:rowOff>95250</xdr:rowOff>
                  </to>
                </anchor>
              </controlPr>
            </control>
          </mc:Choice>
        </mc:AlternateContent>
        <mc:AlternateContent xmlns:mc="http://schemas.openxmlformats.org/markup-compatibility/2006">
          <mc:Choice Requires="x14">
            <control shapeId="24777" r:id="rId204" name="Group Box 201">
              <controlPr defaultSize="0" autoFill="0" autoPict="0">
                <anchor moveWithCells="1">
                  <from>
                    <xdr:col>7</xdr:col>
                    <xdr:colOff>66675</xdr:colOff>
                    <xdr:row>54</xdr:row>
                    <xdr:rowOff>0</xdr:rowOff>
                  </from>
                  <to>
                    <xdr:col>7</xdr:col>
                    <xdr:colOff>962025</xdr:colOff>
                    <xdr:row>55</xdr:row>
                    <xdr:rowOff>95250</xdr:rowOff>
                  </to>
                </anchor>
              </controlPr>
            </control>
          </mc:Choice>
        </mc:AlternateContent>
        <mc:AlternateContent xmlns:mc="http://schemas.openxmlformats.org/markup-compatibility/2006">
          <mc:Choice Requires="x14">
            <control shapeId="24778" r:id="rId205" name="Group Box 202">
              <controlPr defaultSize="0" autoFill="0" autoPict="0">
                <anchor moveWithCells="1">
                  <from>
                    <xdr:col>7</xdr:col>
                    <xdr:colOff>66675</xdr:colOff>
                    <xdr:row>9</xdr:row>
                    <xdr:rowOff>38100</xdr:rowOff>
                  </from>
                  <to>
                    <xdr:col>7</xdr:col>
                    <xdr:colOff>962025</xdr:colOff>
                    <xdr:row>9</xdr:row>
                    <xdr:rowOff>371475</xdr:rowOff>
                  </to>
                </anchor>
              </controlPr>
            </control>
          </mc:Choice>
        </mc:AlternateContent>
        <mc:AlternateContent xmlns:mc="http://schemas.openxmlformats.org/markup-compatibility/2006">
          <mc:Choice Requires="x14">
            <control shapeId="24779" r:id="rId206" name="Group Box 203">
              <controlPr defaultSize="0" autoFill="0" autoPict="0">
                <anchor moveWithCells="1">
                  <from>
                    <xdr:col>7</xdr:col>
                    <xdr:colOff>66675</xdr:colOff>
                    <xdr:row>10</xdr:row>
                    <xdr:rowOff>38100</xdr:rowOff>
                  </from>
                  <to>
                    <xdr:col>7</xdr:col>
                    <xdr:colOff>962025</xdr:colOff>
                    <xdr:row>10</xdr:row>
                    <xdr:rowOff>371475</xdr:rowOff>
                  </to>
                </anchor>
              </controlPr>
            </control>
          </mc:Choice>
        </mc:AlternateContent>
        <mc:AlternateContent xmlns:mc="http://schemas.openxmlformats.org/markup-compatibility/2006">
          <mc:Choice Requires="x14">
            <control shapeId="24780" r:id="rId207" name="Group Box 204">
              <controlPr defaultSize="0" autoFill="0" autoPict="0">
                <anchor moveWithCells="1">
                  <from>
                    <xdr:col>7</xdr:col>
                    <xdr:colOff>66675</xdr:colOff>
                    <xdr:row>11</xdr:row>
                    <xdr:rowOff>38100</xdr:rowOff>
                  </from>
                  <to>
                    <xdr:col>7</xdr:col>
                    <xdr:colOff>962025</xdr:colOff>
                    <xdr:row>11</xdr:row>
                    <xdr:rowOff>371475</xdr:rowOff>
                  </to>
                </anchor>
              </controlPr>
            </control>
          </mc:Choice>
        </mc:AlternateContent>
        <mc:AlternateContent xmlns:mc="http://schemas.openxmlformats.org/markup-compatibility/2006">
          <mc:Choice Requires="x14">
            <control shapeId="24781" r:id="rId208" name="Group Box 205">
              <controlPr defaultSize="0" autoFill="0" autoPict="0">
                <anchor moveWithCells="1">
                  <from>
                    <xdr:col>7</xdr:col>
                    <xdr:colOff>66675</xdr:colOff>
                    <xdr:row>12</xdr:row>
                    <xdr:rowOff>38100</xdr:rowOff>
                  </from>
                  <to>
                    <xdr:col>7</xdr:col>
                    <xdr:colOff>962025</xdr:colOff>
                    <xdr:row>12</xdr:row>
                    <xdr:rowOff>371475</xdr:rowOff>
                  </to>
                </anchor>
              </controlPr>
            </control>
          </mc:Choice>
        </mc:AlternateContent>
        <mc:AlternateContent xmlns:mc="http://schemas.openxmlformats.org/markup-compatibility/2006">
          <mc:Choice Requires="x14">
            <control shapeId="24782" r:id="rId209" name="Group Box 206">
              <controlPr defaultSize="0" autoFill="0" autoPict="0">
                <anchor moveWithCells="1">
                  <from>
                    <xdr:col>7</xdr:col>
                    <xdr:colOff>66675</xdr:colOff>
                    <xdr:row>13</xdr:row>
                    <xdr:rowOff>38100</xdr:rowOff>
                  </from>
                  <to>
                    <xdr:col>7</xdr:col>
                    <xdr:colOff>962025</xdr:colOff>
                    <xdr:row>13</xdr:row>
                    <xdr:rowOff>371475</xdr:rowOff>
                  </to>
                </anchor>
              </controlPr>
            </control>
          </mc:Choice>
        </mc:AlternateContent>
        <mc:AlternateContent xmlns:mc="http://schemas.openxmlformats.org/markup-compatibility/2006">
          <mc:Choice Requires="x14">
            <control shapeId="24783" r:id="rId210" name="Group Box 207">
              <controlPr defaultSize="0" autoFill="0" autoPict="0">
                <anchor moveWithCells="1">
                  <from>
                    <xdr:col>7</xdr:col>
                    <xdr:colOff>66675</xdr:colOff>
                    <xdr:row>14</xdr:row>
                    <xdr:rowOff>38100</xdr:rowOff>
                  </from>
                  <to>
                    <xdr:col>7</xdr:col>
                    <xdr:colOff>962025</xdr:colOff>
                    <xdr:row>14</xdr:row>
                    <xdr:rowOff>371475</xdr:rowOff>
                  </to>
                </anchor>
              </controlPr>
            </control>
          </mc:Choice>
        </mc:AlternateContent>
        <mc:AlternateContent xmlns:mc="http://schemas.openxmlformats.org/markup-compatibility/2006">
          <mc:Choice Requires="x14">
            <control shapeId="24784" r:id="rId211" name="Group Box 208">
              <controlPr defaultSize="0" autoFill="0" autoPict="0">
                <anchor moveWithCells="1">
                  <from>
                    <xdr:col>7</xdr:col>
                    <xdr:colOff>66675</xdr:colOff>
                    <xdr:row>15</xdr:row>
                    <xdr:rowOff>38100</xdr:rowOff>
                  </from>
                  <to>
                    <xdr:col>7</xdr:col>
                    <xdr:colOff>962025</xdr:colOff>
                    <xdr:row>15</xdr:row>
                    <xdr:rowOff>371475</xdr:rowOff>
                  </to>
                </anchor>
              </controlPr>
            </control>
          </mc:Choice>
        </mc:AlternateContent>
        <mc:AlternateContent xmlns:mc="http://schemas.openxmlformats.org/markup-compatibility/2006">
          <mc:Choice Requires="x14">
            <control shapeId="24785" r:id="rId212" name="Group Box 209">
              <controlPr defaultSize="0" autoFill="0" autoPict="0">
                <anchor moveWithCells="1">
                  <from>
                    <xdr:col>7</xdr:col>
                    <xdr:colOff>66675</xdr:colOff>
                    <xdr:row>16</xdr:row>
                    <xdr:rowOff>38100</xdr:rowOff>
                  </from>
                  <to>
                    <xdr:col>7</xdr:col>
                    <xdr:colOff>962025</xdr:colOff>
                    <xdr:row>16</xdr:row>
                    <xdr:rowOff>371475</xdr:rowOff>
                  </to>
                </anchor>
              </controlPr>
            </control>
          </mc:Choice>
        </mc:AlternateContent>
        <mc:AlternateContent xmlns:mc="http://schemas.openxmlformats.org/markup-compatibility/2006">
          <mc:Choice Requires="x14">
            <control shapeId="24786" r:id="rId213" name="Group Box 210">
              <controlPr defaultSize="0" autoFill="0" autoPict="0">
                <anchor moveWithCells="1">
                  <from>
                    <xdr:col>7</xdr:col>
                    <xdr:colOff>66675</xdr:colOff>
                    <xdr:row>17</xdr:row>
                    <xdr:rowOff>38100</xdr:rowOff>
                  </from>
                  <to>
                    <xdr:col>7</xdr:col>
                    <xdr:colOff>962025</xdr:colOff>
                    <xdr:row>17</xdr:row>
                    <xdr:rowOff>371475</xdr:rowOff>
                  </to>
                </anchor>
              </controlPr>
            </control>
          </mc:Choice>
        </mc:AlternateContent>
        <mc:AlternateContent xmlns:mc="http://schemas.openxmlformats.org/markup-compatibility/2006">
          <mc:Choice Requires="x14">
            <control shapeId="24787" r:id="rId214" name="Group Box 211">
              <controlPr defaultSize="0" autoFill="0" autoPict="0">
                <anchor moveWithCells="1">
                  <from>
                    <xdr:col>7</xdr:col>
                    <xdr:colOff>66675</xdr:colOff>
                    <xdr:row>18</xdr:row>
                    <xdr:rowOff>38100</xdr:rowOff>
                  </from>
                  <to>
                    <xdr:col>7</xdr:col>
                    <xdr:colOff>962025</xdr:colOff>
                    <xdr:row>18</xdr:row>
                    <xdr:rowOff>371475</xdr:rowOff>
                  </to>
                </anchor>
              </controlPr>
            </control>
          </mc:Choice>
        </mc:AlternateContent>
        <mc:AlternateContent xmlns:mc="http://schemas.openxmlformats.org/markup-compatibility/2006">
          <mc:Choice Requires="x14">
            <control shapeId="24788" r:id="rId215" name="Group Box 212">
              <controlPr defaultSize="0" autoFill="0" autoPict="0">
                <anchor moveWithCells="1">
                  <from>
                    <xdr:col>7</xdr:col>
                    <xdr:colOff>66675</xdr:colOff>
                    <xdr:row>19</xdr:row>
                    <xdr:rowOff>38100</xdr:rowOff>
                  </from>
                  <to>
                    <xdr:col>7</xdr:col>
                    <xdr:colOff>962025</xdr:colOff>
                    <xdr:row>19</xdr:row>
                    <xdr:rowOff>371475</xdr:rowOff>
                  </to>
                </anchor>
              </controlPr>
            </control>
          </mc:Choice>
        </mc:AlternateContent>
        <mc:AlternateContent xmlns:mc="http://schemas.openxmlformats.org/markup-compatibility/2006">
          <mc:Choice Requires="x14">
            <control shapeId="24789" r:id="rId216" name="Group Box 213">
              <controlPr defaultSize="0" autoFill="0" autoPict="0">
                <anchor moveWithCells="1">
                  <from>
                    <xdr:col>7</xdr:col>
                    <xdr:colOff>66675</xdr:colOff>
                    <xdr:row>20</xdr:row>
                    <xdr:rowOff>38100</xdr:rowOff>
                  </from>
                  <to>
                    <xdr:col>7</xdr:col>
                    <xdr:colOff>962025</xdr:colOff>
                    <xdr:row>20</xdr:row>
                    <xdr:rowOff>371475</xdr:rowOff>
                  </to>
                </anchor>
              </controlPr>
            </control>
          </mc:Choice>
        </mc:AlternateContent>
        <mc:AlternateContent xmlns:mc="http://schemas.openxmlformats.org/markup-compatibility/2006">
          <mc:Choice Requires="x14">
            <control shapeId="24790" r:id="rId217" name="Group Box 214">
              <controlPr defaultSize="0" autoFill="0" autoPict="0">
                <anchor moveWithCells="1">
                  <from>
                    <xdr:col>7</xdr:col>
                    <xdr:colOff>66675</xdr:colOff>
                    <xdr:row>21</xdr:row>
                    <xdr:rowOff>38100</xdr:rowOff>
                  </from>
                  <to>
                    <xdr:col>7</xdr:col>
                    <xdr:colOff>962025</xdr:colOff>
                    <xdr:row>21</xdr:row>
                    <xdr:rowOff>371475</xdr:rowOff>
                  </to>
                </anchor>
              </controlPr>
            </control>
          </mc:Choice>
        </mc:AlternateContent>
        <mc:AlternateContent xmlns:mc="http://schemas.openxmlformats.org/markup-compatibility/2006">
          <mc:Choice Requires="x14">
            <control shapeId="24791" r:id="rId218" name="Group Box 215">
              <controlPr defaultSize="0" autoFill="0" autoPict="0">
                <anchor moveWithCells="1">
                  <from>
                    <xdr:col>7</xdr:col>
                    <xdr:colOff>66675</xdr:colOff>
                    <xdr:row>22</xdr:row>
                    <xdr:rowOff>38100</xdr:rowOff>
                  </from>
                  <to>
                    <xdr:col>7</xdr:col>
                    <xdr:colOff>962025</xdr:colOff>
                    <xdr:row>22</xdr:row>
                    <xdr:rowOff>371475</xdr:rowOff>
                  </to>
                </anchor>
              </controlPr>
            </control>
          </mc:Choice>
        </mc:AlternateContent>
        <mc:AlternateContent xmlns:mc="http://schemas.openxmlformats.org/markup-compatibility/2006">
          <mc:Choice Requires="x14">
            <control shapeId="24792" r:id="rId219" name="Group Box 216">
              <controlPr defaultSize="0" autoFill="0" autoPict="0">
                <anchor moveWithCells="1">
                  <from>
                    <xdr:col>7</xdr:col>
                    <xdr:colOff>66675</xdr:colOff>
                    <xdr:row>23</xdr:row>
                    <xdr:rowOff>38100</xdr:rowOff>
                  </from>
                  <to>
                    <xdr:col>7</xdr:col>
                    <xdr:colOff>962025</xdr:colOff>
                    <xdr:row>23</xdr:row>
                    <xdr:rowOff>371475</xdr:rowOff>
                  </to>
                </anchor>
              </controlPr>
            </control>
          </mc:Choice>
        </mc:AlternateContent>
        <mc:AlternateContent xmlns:mc="http://schemas.openxmlformats.org/markup-compatibility/2006">
          <mc:Choice Requires="x14">
            <control shapeId="24793" r:id="rId220" name="Group Box 217">
              <controlPr defaultSize="0" autoFill="0" autoPict="0">
                <anchor moveWithCells="1">
                  <from>
                    <xdr:col>7</xdr:col>
                    <xdr:colOff>66675</xdr:colOff>
                    <xdr:row>24</xdr:row>
                    <xdr:rowOff>38100</xdr:rowOff>
                  </from>
                  <to>
                    <xdr:col>7</xdr:col>
                    <xdr:colOff>962025</xdr:colOff>
                    <xdr:row>24</xdr:row>
                    <xdr:rowOff>371475</xdr:rowOff>
                  </to>
                </anchor>
              </controlPr>
            </control>
          </mc:Choice>
        </mc:AlternateContent>
        <mc:AlternateContent xmlns:mc="http://schemas.openxmlformats.org/markup-compatibility/2006">
          <mc:Choice Requires="x14">
            <control shapeId="24794" r:id="rId221" name="Group Box 218">
              <controlPr defaultSize="0" autoFill="0" autoPict="0">
                <anchor moveWithCells="1">
                  <from>
                    <xdr:col>7</xdr:col>
                    <xdr:colOff>66675</xdr:colOff>
                    <xdr:row>25</xdr:row>
                    <xdr:rowOff>38100</xdr:rowOff>
                  </from>
                  <to>
                    <xdr:col>7</xdr:col>
                    <xdr:colOff>962025</xdr:colOff>
                    <xdr:row>25</xdr:row>
                    <xdr:rowOff>371475</xdr:rowOff>
                  </to>
                </anchor>
              </controlPr>
            </control>
          </mc:Choice>
        </mc:AlternateContent>
        <mc:AlternateContent xmlns:mc="http://schemas.openxmlformats.org/markup-compatibility/2006">
          <mc:Choice Requires="x14">
            <control shapeId="24795" r:id="rId222" name="Group Box 219">
              <controlPr defaultSize="0" autoFill="0" autoPict="0">
                <anchor moveWithCells="1">
                  <from>
                    <xdr:col>7</xdr:col>
                    <xdr:colOff>66675</xdr:colOff>
                    <xdr:row>26</xdr:row>
                    <xdr:rowOff>38100</xdr:rowOff>
                  </from>
                  <to>
                    <xdr:col>7</xdr:col>
                    <xdr:colOff>962025</xdr:colOff>
                    <xdr:row>26</xdr:row>
                    <xdr:rowOff>371475</xdr:rowOff>
                  </to>
                </anchor>
              </controlPr>
            </control>
          </mc:Choice>
        </mc:AlternateContent>
        <mc:AlternateContent xmlns:mc="http://schemas.openxmlformats.org/markup-compatibility/2006">
          <mc:Choice Requires="x14">
            <control shapeId="24796" r:id="rId223" name="Group Box 220">
              <controlPr defaultSize="0" autoFill="0" autoPict="0">
                <anchor moveWithCells="1">
                  <from>
                    <xdr:col>7</xdr:col>
                    <xdr:colOff>66675</xdr:colOff>
                    <xdr:row>27</xdr:row>
                    <xdr:rowOff>38100</xdr:rowOff>
                  </from>
                  <to>
                    <xdr:col>7</xdr:col>
                    <xdr:colOff>962025</xdr:colOff>
                    <xdr:row>27</xdr:row>
                    <xdr:rowOff>371475</xdr:rowOff>
                  </to>
                </anchor>
              </controlPr>
            </control>
          </mc:Choice>
        </mc:AlternateContent>
        <mc:AlternateContent xmlns:mc="http://schemas.openxmlformats.org/markup-compatibility/2006">
          <mc:Choice Requires="x14">
            <control shapeId="24797" r:id="rId224" name="Group Box 221">
              <controlPr defaultSize="0" autoFill="0" autoPict="0">
                <anchor moveWithCells="1">
                  <from>
                    <xdr:col>7</xdr:col>
                    <xdr:colOff>66675</xdr:colOff>
                    <xdr:row>28</xdr:row>
                    <xdr:rowOff>38100</xdr:rowOff>
                  </from>
                  <to>
                    <xdr:col>7</xdr:col>
                    <xdr:colOff>962025</xdr:colOff>
                    <xdr:row>28</xdr:row>
                    <xdr:rowOff>371475</xdr:rowOff>
                  </to>
                </anchor>
              </controlPr>
            </control>
          </mc:Choice>
        </mc:AlternateContent>
        <mc:AlternateContent xmlns:mc="http://schemas.openxmlformats.org/markup-compatibility/2006">
          <mc:Choice Requires="x14">
            <control shapeId="24798" r:id="rId225" name="Group Box 222">
              <controlPr defaultSize="0" autoFill="0" autoPict="0">
                <anchor moveWithCells="1">
                  <from>
                    <xdr:col>7</xdr:col>
                    <xdr:colOff>66675</xdr:colOff>
                    <xdr:row>29</xdr:row>
                    <xdr:rowOff>38100</xdr:rowOff>
                  </from>
                  <to>
                    <xdr:col>7</xdr:col>
                    <xdr:colOff>962025</xdr:colOff>
                    <xdr:row>29</xdr:row>
                    <xdr:rowOff>371475</xdr:rowOff>
                  </to>
                </anchor>
              </controlPr>
            </control>
          </mc:Choice>
        </mc:AlternateContent>
        <mc:AlternateContent xmlns:mc="http://schemas.openxmlformats.org/markup-compatibility/2006">
          <mc:Choice Requires="x14">
            <control shapeId="24799" r:id="rId226" name="Group Box 223">
              <controlPr defaultSize="0" autoFill="0" autoPict="0">
                <anchor moveWithCells="1">
                  <from>
                    <xdr:col>7</xdr:col>
                    <xdr:colOff>66675</xdr:colOff>
                    <xdr:row>30</xdr:row>
                    <xdr:rowOff>38100</xdr:rowOff>
                  </from>
                  <to>
                    <xdr:col>7</xdr:col>
                    <xdr:colOff>962025</xdr:colOff>
                    <xdr:row>30</xdr:row>
                    <xdr:rowOff>371475</xdr:rowOff>
                  </to>
                </anchor>
              </controlPr>
            </control>
          </mc:Choice>
        </mc:AlternateContent>
        <mc:AlternateContent xmlns:mc="http://schemas.openxmlformats.org/markup-compatibility/2006">
          <mc:Choice Requires="x14">
            <control shapeId="24800" r:id="rId227" name="Group Box 224">
              <controlPr defaultSize="0" autoFill="0" autoPict="0">
                <anchor moveWithCells="1">
                  <from>
                    <xdr:col>7</xdr:col>
                    <xdr:colOff>66675</xdr:colOff>
                    <xdr:row>31</xdr:row>
                    <xdr:rowOff>38100</xdr:rowOff>
                  </from>
                  <to>
                    <xdr:col>7</xdr:col>
                    <xdr:colOff>962025</xdr:colOff>
                    <xdr:row>31</xdr:row>
                    <xdr:rowOff>371475</xdr:rowOff>
                  </to>
                </anchor>
              </controlPr>
            </control>
          </mc:Choice>
        </mc:AlternateContent>
        <mc:AlternateContent xmlns:mc="http://schemas.openxmlformats.org/markup-compatibility/2006">
          <mc:Choice Requires="x14">
            <control shapeId="24801" r:id="rId228" name="Group Box 225">
              <controlPr defaultSize="0" autoFill="0" autoPict="0">
                <anchor moveWithCells="1">
                  <from>
                    <xdr:col>7</xdr:col>
                    <xdr:colOff>66675</xdr:colOff>
                    <xdr:row>32</xdr:row>
                    <xdr:rowOff>38100</xdr:rowOff>
                  </from>
                  <to>
                    <xdr:col>7</xdr:col>
                    <xdr:colOff>962025</xdr:colOff>
                    <xdr:row>32</xdr:row>
                    <xdr:rowOff>371475</xdr:rowOff>
                  </to>
                </anchor>
              </controlPr>
            </control>
          </mc:Choice>
        </mc:AlternateContent>
        <mc:AlternateContent xmlns:mc="http://schemas.openxmlformats.org/markup-compatibility/2006">
          <mc:Choice Requires="x14">
            <control shapeId="24802" r:id="rId229" name="Group Box 226">
              <controlPr defaultSize="0" autoFill="0" autoPict="0">
                <anchor moveWithCells="1">
                  <from>
                    <xdr:col>7</xdr:col>
                    <xdr:colOff>66675</xdr:colOff>
                    <xdr:row>33</xdr:row>
                    <xdr:rowOff>38100</xdr:rowOff>
                  </from>
                  <to>
                    <xdr:col>7</xdr:col>
                    <xdr:colOff>962025</xdr:colOff>
                    <xdr:row>33</xdr:row>
                    <xdr:rowOff>371475</xdr:rowOff>
                  </to>
                </anchor>
              </controlPr>
            </control>
          </mc:Choice>
        </mc:AlternateContent>
        <mc:AlternateContent xmlns:mc="http://schemas.openxmlformats.org/markup-compatibility/2006">
          <mc:Choice Requires="x14">
            <control shapeId="24803" r:id="rId230" name="Group Box 227">
              <controlPr defaultSize="0" autoFill="0" autoPict="0">
                <anchor moveWithCells="1">
                  <from>
                    <xdr:col>7</xdr:col>
                    <xdr:colOff>66675</xdr:colOff>
                    <xdr:row>34</xdr:row>
                    <xdr:rowOff>38100</xdr:rowOff>
                  </from>
                  <to>
                    <xdr:col>7</xdr:col>
                    <xdr:colOff>962025</xdr:colOff>
                    <xdr:row>34</xdr:row>
                    <xdr:rowOff>371475</xdr:rowOff>
                  </to>
                </anchor>
              </controlPr>
            </control>
          </mc:Choice>
        </mc:AlternateContent>
        <mc:AlternateContent xmlns:mc="http://schemas.openxmlformats.org/markup-compatibility/2006">
          <mc:Choice Requires="x14">
            <control shapeId="24804" r:id="rId231" name="Group Box 228">
              <controlPr defaultSize="0" autoFill="0" autoPict="0">
                <anchor moveWithCells="1">
                  <from>
                    <xdr:col>7</xdr:col>
                    <xdr:colOff>66675</xdr:colOff>
                    <xdr:row>35</xdr:row>
                    <xdr:rowOff>38100</xdr:rowOff>
                  </from>
                  <to>
                    <xdr:col>7</xdr:col>
                    <xdr:colOff>962025</xdr:colOff>
                    <xdr:row>35</xdr:row>
                    <xdr:rowOff>371475</xdr:rowOff>
                  </to>
                </anchor>
              </controlPr>
            </control>
          </mc:Choice>
        </mc:AlternateContent>
        <mc:AlternateContent xmlns:mc="http://schemas.openxmlformats.org/markup-compatibility/2006">
          <mc:Choice Requires="x14">
            <control shapeId="24805" r:id="rId232" name="Group Box 229">
              <controlPr defaultSize="0" autoFill="0" autoPict="0">
                <anchor moveWithCells="1">
                  <from>
                    <xdr:col>7</xdr:col>
                    <xdr:colOff>66675</xdr:colOff>
                    <xdr:row>36</xdr:row>
                    <xdr:rowOff>38100</xdr:rowOff>
                  </from>
                  <to>
                    <xdr:col>7</xdr:col>
                    <xdr:colOff>962025</xdr:colOff>
                    <xdr:row>36</xdr:row>
                    <xdr:rowOff>371475</xdr:rowOff>
                  </to>
                </anchor>
              </controlPr>
            </control>
          </mc:Choice>
        </mc:AlternateContent>
        <mc:AlternateContent xmlns:mc="http://schemas.openxmlformats.org/markup-compatibility/2006">
          <mc:Choice Requires="x14">
            <control shapeId="24806" r:id="rId233" name="Group Box 230">
              <controlPr defaultSize="0" autoFill="0" autoPict="0">
                <anchor moveWithCells="1">
                  <from>
                    <xdr:col>7</xdr:col>
                    <xdr:colOff>66675</xdr:colOff>
                    <xdr:row>37</xdr:row>
                    <xdr:rowOff>38100</xdr:rowOff>
                  </from>
                  <to>
                    <xdr:col>7</xdr:col>
                    <xdr:colOff>962025</xdr:colOff>
                    <xdr:row>37</xdr:row>
                    <xdr:rowOff>371475</xdr:rowOff>
                  </to>
                </anchor>
              </controlPr>
            </control>
          </mc:Choice>
        </mc:AlternateContent>
        <mc:AlternateContent xmlns:mc="http://schemas.openxmlformats.org/markup-compatibility/2006">
          <mc:Choice Requires="x14">
            <control shapeId="24807" r:id="rId234" name="Group Box 231">
              <controlPr defaultSize="0" autoFill="0" autoPict="0">
                <anchor moveWithCells="1">
                  <from>
                    <xdr:col>7</xdr:col>
                    <xdr:colOff>66675</xdr:colOff>
                    <xdr:row>38</xdr:row>
                    <xdr:rowOff>38100</xdr:rowOff>
                  </from>
                  <to>
                    <xdr:col>7</xdr:col>
                    <xdr:colOff>962025</xdr:colOff>
                    <xdr:row>38</xdr:row>
                    <xdr:rowOff>371475</xdr:rowOff>
                  </to>
                </anchor>
              </controlPr>
            </control>
          </mc:Choice>
        </mc:AlternateContent>
        <mc:AlternateContent xmlns:mc="http://schemas.openxmlformats.org/markup-compatibility/2006">
          <mc:Choice Requires="x14">
            <control shapeId="24808" r:id="rId235" name="Group Box 232">
              <controlPr defaultSize="0" autoFill="0" autoPict="0">
                <anchor moveWithCells="1">
                  <from>
                    <xdr:col>7</xdr:col>
                    <xdr:colOff>66675</xdr:colOff>
                    <xdr:row>39</xdr:row>
                    <xdr:rowOff>38100</xdr:rowOff>
                  </from>
                  <to>
                    <xdr:col>7</xdr:col>
                    <xdr:colOff>962025</xdr:colOff>
                    <xdr:row>39</xdr:row>
                    <xdr:rowOff>371475</xdr:rowOff>
                  </to>
                </anchor>
              </controlPr>
            </control>
          </mc:Choice>
        </mc:AlternateContent>
        <mc:AlternateContent xmlns:mc="http://schemas.openxmlformats.org/markup-compatibility/2006">
          <mc:Choice Requires="x14">
            <control shapeId="24809" r:id="rId236" name="Group Box 233">
              <controlPr defaultSize="0" autoFill="0" autoPict="0">
                <anchor moveWithCells="1">
                  <from>
                    <xdr:col>7</xdr:col>
                    <xdr:colOff>66675</xdr:colOff>
                    <xdr:row>40</xdr:row>
                    <xdr:rowOff>38100</xdr:rowOff>
                  </from>
                  <to>
                    <xdr:col>7</xdr:col>
                    <xdr:colOff>962025</xdr:colOff>
                    <xdr:row>40</xdr:row>
                    <xdr:rowOff>371475</xdr:rowOff>
                  </to>
                </anchor>
              </controlPr>
            </control>
          </mc:Choice>
        </mc:AlternateContent>
        <mc:AlternateContent xmlns:mc="http://schemas.openxmlformats.org/markup-compatibility/2006">
          <mc:Choice Requires="x14">
            <control shapeId="24810" r:id="rId237" name="Group Box 234">
              <controlPr defaultSize="0" autoFill="0" autoPict="0">
                <anchor moveWithCells="1">
                  <from>
                    <xdr:col>7</xdr:col>
                    <xdr:colOff>66675</xdr:colOff>
                    <xdr:row>41</xdr:row>
                    <xdr:rowOff>38100</xdr:rowOff>
                  </from>
                  <to>
                    <xdr:col>7</xdr:col>
                    <xdr:colOff>962025</xdr:colOff>
                    <xdr:row>41</xdr:row>
                    <xdr:rowOff>371475</xdr:rowOff>
                  </to>
                </anchor>
              </controlPr>
            </control>
          </mc:Choice>
        </mc:AlternateContent>
        <mc:AlternateContent xmlns:mc="http://schemas.openxmlformats.org/markup-compatibility/2006">
          <mc:Choice Requires="x14">
            <control shapeId="24811" r:id="rId238" name="Group Box 235">
              <controlPr defaultSize="0" autoFill="0" autoPict="0">
                <anchor moveWithCells="1">
                  <from>
                    <xdr:col>7</xdr:col>
                    <xdr:colOff>66675</xdr:colOff>
                    <xdr:row>42</xdr:row>
                    <xdr:rowOff>38100</xdr:rowOff>
                  </from>
                  <to>
                    <xdr:col>7</xdr:col>
                    <xdr:colOff>962025</xdr:colOff>
                    <xdr:row>42</xdr:row>
                    <xdr:rowOff>371475</xdr:rowOff>
                  </to>
                </anchor>
              </controlPr>
            </control>
          </mc:Choice>
        </mc:AlternateContent>
        <mc:AlternateContent xmlns:mc="http://schemas.openxmlformats.org/markup-compatibility/2006">
          <mc:Choice Requires="x14">
            <control shapeId="24812" r:id="rId239" name="Group Box 236">
              <controlPr defaultSize="0" autoFill="0" autoPict="0">
                <anchor moveWithCells="1">
                  <from>
                    <xdr:col>7</xdr:col>
                    <xdr:colOff>66675</xdr:colOff>
                    <xdr:row>43</xdr:row>
                    <xdr:rowOff>38100</xdr:rowOff>
                  </from>
                  <to>
                    <xdr:col>7</xdr:col>
                    <xdr:colOff>962025</xdr:colOff>
                    <xdr:row>43</xdr:row>
                    <xdr:rowOff>371475</xdr:rowOff>
                  </to>
                </anchor>
              </controlPr>
            </control>
          </mc:Choice>
        </mc:AlternateContent>
        <mc:AlternateContent xmlns:mc="http://schemas.openxmlformats.org/markup-compatibility/2006">
          <mc:Choice Requires="x14">
            <control shapeId="24813" r:id="rId240" name="Group Box 237">
              <controlPr defaultSize="0" autoFill="0" autoPict="0">
                <anchor moveWithCells="1">
                  <from>
                    <xdr:col>7</xdr:col>
                    <xdr:colOff>66675</xdr:colOff>
                    <xdr:row>44</xdr:row>
                    <xdr:rowOff>38100</xdr:rowOff>
                  </from>
                  <to>
                    <xdr:col>7</xdr:col>
                    <xdr:colOff>962025</xdr:colOff>
                    <xdr:row>44</xdr:row>
                    <xdr:rowOff>371475</xdr:rowOff>
                  </to>
                </anchor>
              </controlPr>
            </control>
          </mc:Choice>
        </mc:AlternateContent>
        <mc:AlternateContent xmlns:mc="http://schemas.openxmlformats.org/markup-compatibility/2006">
          <mc:Choice Requires="x14">
            <control shapeId="24814" r:id="rId241" name="Group Box 238">
              <controlPr defaultSize="0" autoFill="0" autoPict="0">
                <anchor moveWithCells="1">
                  <from>
                    <xdr:col>7</xdr:col>
                    <xdr:colOff>66675</xdr:colOff>
                    <xdr:row>45</xdr:row>
                    <xdr:rowOff>38100</xdr:rowOff>
                  </from>
                  <to>
                    <xdr:col>7</xdr:col>
                    <xdr:colOff>962025</xdr:colOff>
                    <xdr:row>45</xdr:row>
                    <xdr:rowOff>371475</xdr:rowOff>
                  </to>
                </anchor>
              </controlPr>
            </control>
          </mc:Choice>
        </mc:AlternateContent>
        <mc:AlternateContent xmlns:mc="http://schemas.openxmlformats.org/markup-compatibility/2006">
          <mc:Choice Requires="x14">
            <control shapeId="24815" r:id="rId242" name="Group Box 239">
              <controlPr defaultSize="0" autoFill="0" autoPict="0">
                <anchor moveWithCells="1">
                  <from>
                    <xdr:col>7</xdr:col>
                    <xdr:colOff>66675</xdr:colOff>
                    <xdr:row>46</xdr:row>
                    <xdr:rowOff>38100</xdr:rowOff>
                  </from>
                  <to>
                    <xdr:col>7</xdr:col>
                    <xdr:colOff>962025</xdr:colOff>
                    <xdr:row>46</xdr:row>
                    <xdr:rowOff>371475</xdr:rowOff>
                  </to>
                </anchor>
              </controlPr>
            </control>
          </mc:Choice>
        </mc:AlternateContent>
        <mc:AlternateContent xmlns:mc="http://schemas.openxmlformats.org/markup-compatibility/2006">
          <mc:Choice Requires="x14">
            <control shapeId="24816" r:id="rId243" name="Group Box 240">
              <controlPr defaultSize="0" autoFill="0" autoPict="0">
                <anchor moveWithCells="1">
                  <from>
                    <xdr:col>7</xdr:col>
                    <xdr:colOff>66675</xdr:colOff>
                    <xdr:row>47</xdr:row>
                    <xdr:rowOff>38100</xdr:rowOff>
                  </from>
                  <to>
                    <xdr:col>7</xdr:col>
                    <xdr:colOff>962025</xdr:colOff>
                    <xdr:row>47</xdr:row>
                    <xdr:rowOff>371475</xdr:rowOff>
                  </to>
                </anchor>
              </controlPr>
            </control>
          </mc:Choice>
        </mc:AlternateContent>
        <mc:AlternateContent xmlns:mc="http://schemas.openxmlformats.org/markup-compatibility/2006">
          <mc:Choice Requires="x14">
            <control shapeId="24817" r:id="rId244" name="Group Box 241">
              <controlPr defaultSize="0" autoFill="0" autoPict="0">
                <anchor moveWithCells="1">
                  <from>
                    <xdr:col>7</xdr:col>
                    <xdr:colOff>66675</xdr:colOff>
                    <xdr:row>48</xdr:row>
                    <xdr:rowOff>38100</xdr:rowOff>
                  </from>
                  <to>
                    <xdr:col>7</xdr:col>
                    <xdr:colOff>962025</xdr:colOff>
                    <xdr:row>48</xdr:row>
                    <xdr:rowOff>371475</xdr:rowOff>
                  </to>
                </anchor>
              </controlPr>
            </control>
          </mc:Choice>
        </mc:AlternateContent>
        <mc:AlternateContent xmlns:mc="http://schemas.openxmlformats.org/markup-compatibility/2006">
          <mc:Choice Requires="x14">
            <control shapeId="24818" r:id="rId245" name="Group Box 242">
              <controlPr defaultSize="0" autoFill="0" autoPict="0">
                <anchor moveWithCells="1">
                  <from>
                    <xdr:col>7</xdr:col>
                    <xdr:colOff>66675</xdr:colOff>
                    <xdr:row>49</xdr:row>
                    <xdr:rowOff>38100</xdr:rowOff>
                  </from>
                  <to>
                    <xdr:col>7</xdr:col>
                    <xdr:colOff>962025</xdr:colOff>
                    <xdr:row>49</xdr:row>
                    <xdr:rowOff>371475</xdr:rowOff>
                  </to>
                </anchor>
              </controlPr>
            </control>
          </mc:Choice>
        </mc:AlternateContent>
        <mc:AlternateContent xmlns:mc="http://schemas.openxmlformats.org/markup-compatibility/2006">
          <mc:Choice Requires="x14">
            <control shapeId="24819" r:id="rId246" name="Group Box 243">
              <controlPr defaultSize="0" autoFill="0" autoPict="0">
                <anchor moveWithCells="1">
                  <from>
                    <xdr:col>7</xdr:col>
                    <xdr:colOff>66675</xdr:colOff>
                    <xdr:row>50</xdr:row>
                    <xdr:rowOff>38100</xdr:rowOff>
                  </from>
                  <to>
                    <xdr:col>7</xdr:col>
                    <xdr:colOff>962025</xdr:colOff>
                    <xdr:row>50</xdr:row>
                    <xdr:rowOff>371475</xdr:rowOff>
                  </to>
                </anchor>
              </controlPr>
            </control>
          </mc:Choice>
        </mc:AlternateContent>
        <mc:AlternateContent xmlns:mc="http://schemas.openxmlformats.org/markup-compatibility/2006">
          <mc:Choice Requires="x14">
            <control shapeId="24820" r:id="rId247" name="Group Box 244">
              <controlPr defaultSize="0" autoFill="0" autoPict="0">
                <anchor moveWithCells="1">
                  <from>
                    <xdr:col>7</xdr:col>
                    <xdr:colOff>66675</xdr:colOff>
                    <xdr:row>51</xdr:row>
                    <xdr:rowOff>38100</xdr:rowOff>
                  </from>
                  <to>
                    <xdr:col>7</xdr:col>
                    <xdr:colOff>962025</xdr:colOff>
                    <xdr:row>51</xdr:row>
                    <xdr:rowOff>371475</xdr:rowOff>
                  </to>
                </anchor>
              </controlPr>
            </control>
          </mc:Choice>
        </mc:AlternateContent>
        <mc:AlternateContent xmlns:mc="http://schemas.openxmlformats.org/markup-compatibility/2006">
          <mc:Choice Requires="x14">
            <control shapeId="24821" r:id="rId248" name="Group Box 245">
              <controlPr defaultSize="0" autoFill="0" autoPict="0">
                <anchor moveWithCells="1">
                  <from>
                    <xdr:col>7</xdr:col>
                    <xdr:colOff>66675</xdr:colOff>
                    <xdr:row>52</xdr:row>
                    <xdr:rowOff>38100</xdr:rowOff>
                  </from>
                  <to>
                    <xdr:col>7</xdr:col>
                    <xdr:colOff>962025</xdr:colOff>
                    <xdr:row>52</xdr:row>
                    <xdr:rowOff>371475</xdr:rowOff>
                  </to>
                </anchor>
              </controlPr>
            </control>
          </mc:Choice>
        </mc:AlternateContent>
        <mc:AlternateContent xmlns:mc="http://schemas.openxmlformats.org/markup-compatibility/2006">
          <mc:Choice Requires="x14">
            <control shapeId="24822" r:id="rId249" name="Group Box 246">
              <controlPr defaultSize="0" autoFill="0" autoPict="0">
                <anchor moveWithCells="1">
                  <from>
                    <xdr:col>7</xdr:col>
                    <xdr:colOff>66675</xdr:colOff>
                    <xdr:row>53</xdr:row>
                    <xdr:rowOff>38100</xdr:rowOff>
                  </from>
                  <to>
                    <xdr:col>7</xdr:col>
                    <xdr:colOff>962025</xdr:colOff>
                    <xdr:row>53</xdr:row>
                    <xdr:rowOff>371475</xdr:rowOff>
                  </to>
                </anchor>
              </controlPr>
            </control>
          </mc:Choice>
        </mc:AlternateContent>
      </controls>
    </mc:Choice>
  </mc:AlternateContent>
  <tableParts count="1">
    <tablePart r:id="rId25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view="pageLayout" zoomScale="85" zoomScaleNormal="100" zoomScalePageLayoutView="85" workbookViewId="0">
      <selection activeCell="C11" sqref="C11"/>
    </sheetView>
  </sheetViews>
  <sheetFormatPr defaultRowHeight="13.5" x14ac:dyDescent="0.4"/>
  <cols>
    <col min="1" max="1" width="4" style="57" customWidth="1"/>
    <col min="2" max="2" width="22.25" style="57" customWidth="1"/>
    <col min="3" max="3" width="23.25" style="57" customWidth="1"/>
    <col min="4" max="4" width="74.625" style="57" customWidth="1"/>
    <col min="5" max="5" width="21.625" style="57" customWidth="1"/>
    <col min="6" max="16384" width="9" style="57"/>
  </cols>
  <sheetData>
    <row r="1" spans="1:11" ht="13.5" customHeight="1" x14ac:dyDescent="0.4">
      <c r="A1" s="151" t="s">
        <v>97</v>
      </c>
      <c r="B1" s="151"/>
      <c r="C1" s="151"/>
      <c r="D1" s="151"/>
      <c r="E1" s="151"/>
      <c r="F1" s="56"/>
      <c r="G1" s="56"/>
      <c r="H1" s="56"/>
      <c r="I1" s="56"/>
      <c r="J1" s="56"/>
      <c r="K1" s="56"/>
    </row>
    <row r="2" spans="1:11" ht="13.5" customHeight="1" x14ac:dyDescent="0.4">
      <c r="A2" s="151"/>
      <c r="B2" s="151"/>
      <c r="C2" s="151"/>
      <c r="D2" s="151"/>
      <c r="E2" s="151"/>
      <c r="F2" s="56"/>
      <c r="G2" s="56"/>
      <c r="H2" s="56"/>
      <c r="I2" s="56"/>
      <c r="J2" s="56"/>
      <c r="K2" s="56"/>
    </row>
    <row r="3" spans="1:11" ht="13.5" customHeight="1" x14ac:dyDescent="0.4">
      <c r="A3" s="151"/>
      <c r="B3" s="151"/>
      <c r="C3" s="151"/>
      <c r="D3" s="151"/>
      <c r="E3" s="151"/>
      <c r="F3" s="56"/>
      <c r="G3" s="56"/>
      <c r="H3" s="56"/>
      <c r="I3" s="56"/>
      <c r="J3" s="56"/>
      <c r="K3" s="56"/>
    </row>
    <row r="4" spans="1:11" ht="13.5" customHeight="1" x14ac:dyDescent="0.4">
      <c r="A4" s="58"/>
      <c r="B4" s="58"/>
      <c r="C4" s="58"/>
      <c r="D4" s="58"/>
      <c r="E4" s="58"/>
      <c r="F4" s="56"/>
      <c r="G4" s="56"/>
      <c r="H4" s="56"/>
      <c r="I4" s="56"/>
      <c r="J4" s="56"/>
      <c r="K4" s="56"/>
    </row>
    <row r="5" spans="1:11" ht="28.5" customHeight="1" x14ac:dyDescent="0.4">
      <c r="A5" s="59"/>
      <c r="B5" s="152" t="s">
        <v>98</v>
      </c>
      <c r="C5" s="152"/>
      <c r="D5" s="152"/>
      <c r="E5" s="152"/>
    </row>
    <row r="6" spans="1:11" ht="25.5" customHeight="1" x14ac:dyDescent="0.4">
      <c r="A6" s="60"/>
      <c r="B6" s="61" t="s">
        <v>99</v>
      </c>
      <c r="C6" s="61" t="s">
        <v>100</v>
      </c>
      <c r="D6" s="61" t="s">
        <v>101</v>
      </c>
      <c r="E6" s="61" t="s">
        <v>102</v>
      </c>
    </row>
    <row r="7" spans="1:11" ht="168.75" customHeight="1" x14ac:dyDescent="0.4">
      <c r="A7" s="62">
        <v>1</v>
      </c>
      <c r="B7" s="63" t="s">
        <v>103</v>
      </c>
      <c r="C7" s="64" t="s">
        <v>104</v>
      </c>
      <c r="D7" s="65" t="s">
        <v>172</v>
      </c>
      <c r="E7" s="66" t="s">
        <v>105</v>
      </c>
    </row>
    <row r="8" spans="1:11" ht="93" customHeight="1" x14ac:dyDescent="0.4">
      <c r="A8" s="67">
        <v>2</v>
      </c>
      <c r="B8" s="68" t="s">
        <v>106</v>
      </c>
      <c r="C8" s="69" t="s">
        <v>170</v>
      </c>
      <c r="D8" s="70" t="s">
        <v>107</v>
      </c>
      <c r="E8" s="69" t="s">
        <v>169</v>
      </c>
    </row>
    <row r="9" spans="1:11" ht="57.75" customHeight="1" x14ac:dyDescent="0.4">
      <c r="A9" s="71">
        <v>3</v>
      </c>
      <c r="B9" s="72" t="s">
        <v>108</v>
      </c>
      <c r="C9" s="73" t="s">
        <v>109</v>
      </c>
      <c r="D9" s="74" t="s">
        <v>110</v>
      </c>
      <c r="E9" s="72" t="s">
        <v>111</v>
      </c>
    </row>
    <row r="10" spans="1:11" ht="27" customHeight="1" x14ac:dyDescent="0.4">
      <c r="A10" s="59"/>
      <c r="B10" s="153" t="s">
        <v>112</v>
      </c>
      <c r="C10" s="153"/>
      <c r="D10" s="153"/>
      <c r="E10" s="153"/>
    </row>
    <row r="11" spans="1:11" ht="42.75" customHeight="1" x14ac:dyDescent="0.4">
      <c r="A11" s="59"/>
      <c r="B11" s="154" t="s">
        <v>113</v>
      </c>
      <c r="C11" s="73" t="s">
        <v>114</v>
      </c>
      <c r="D11" s="74" t="s">
        <v>115</v>
      </c>
      <c r="E11" s="72" t="s">
        <v>116</v>
      </c>
    </row>
    <row r="12" spans="1:11" ht="42.75" customHeight="1" x14ac:dyDescent="0.4">
      <c r="A12" s="59"/>
      <c r="B12" s="154"/>
      <c r="C12" s="73" t="s">
        <v>117</v>
      </c>
      <c r="D12" s="74" t="s">
        <v>118</v>
      </c>
      <c r="E12" s="72" t="s">
        <v>119</v>
      </c>
    </row>
    <row r="13" spans="1:11" ht="47.25" customHeight="1" x14ac:dyDescent="0.4">
      <c r="A13" s="59"/>
      <c r="B13" s="72" t="s">
        <v>120</v>
      </c>
      <c r="C13" s="73" t="s">
        <v>109</v>
      </c>
      <c r="D13" s="74" t="s">
        <v>110</v>
      </c>
      <c r="E13" s="72" t="s">
        <v>121</v>
      </c>
    </row>
    <row r="14" spans="1:11" ht="20.25" customHeight="1" x14ac:dyDescent="0.4">
      <c r="A14" s="59"/>
      <c r="B14" s="75"/>
      <c r="C14" s="155" t="s">
        <v>122</v>
      </c>
      <c r="D14" s="155"/>
      <c r="E14" s="76"/>
    </row>
    <row r="15" spans="1:11" ht="20.25" customHeight="1" x14ac:dyDescent="0.4">
      <c r="A15" s="59"/>
      <c r="B15" s="75"/>
      <c r="C15" s="156"/>
      <c r="D15" s="156"/>
      <c r="E15" s="77" t="s">
        <v>166</v>
      </c>
    </row>
  </sheetData>
  <sheetProtection algorithmName="SHA-512" hashValue="ORgQLCjrPDwsy1FKpTH77Tc9rpdzdcCT+JP50JnzpPbFa6BvcxuYhMlISza9/45BCpEkkRkegiPIDfAw8jmxYQ==" saltValue="lacZTwzC+CBHzGzF8soAtA==" spinCount="100000" sheet="1" objects="1" scenarios="1"/>
  <mergeCells count="5">
    <mergeCell ref="A1:E3"/>
    <mergeCell ref="B5:E5"/>
    <mergeCell ref="B10:E10"/>
    <mergeCell ref="B11:B12"/>
    <mergeCell ref="C14:D15"/>
  </mergeCells>
  <phoneticPr fontId="2"/>
  <pageMargins left="0" right="0" top="0" bottom="0" header="0.31496062992125984" footer="0.31496062992125984"/>
  <pageSetup paperSize="9" scale="9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topLeftCell="A7" zoomScale="85" zoomScaleNormal="100" zoomScaleSheetLayoutView="85" zoomScalePageLayoutView="85" workbookViewId="0">
      <selection activeCell="I10" sqref="I10"/>
    </sheetView>
  </sheetViews>
  <sheetFormatPr defaultRowHeight="13.5" x14ac:dyDescent="0.4"/>
  <cols>
    <col min="1" max="1" width="4" style="57" customWidth="1"/>
    <col min="2" max="2" width="22.25" style="57" customWidth="1"/>
    <col min="3" max="3" width="23.25" style="57" customWidth="1"/>
    <col min="4" max="4" width="70.875" style="57" customWidth="1"/>
    <col min="5" max="5" width="26.5" style="57" customWidth="1"/>
    <col min="6" max="16384" width="9" style="57"/>
  </cols>
  <sheetData>
    <row r="1" spans="1:5" ht="28.5" customHeight="1" x14ac:dyDescent="0.4">
      <c r="A1" s="59"/>
      <c r="B1" s="163" t="s">
        <v>123</v>
      </c>
      <c r="C1" s="163"/>
      <c r="D1" s="163"/>
      <c r="E1" s="78" t="s">
        <v>166</v>
      </c>
    </row>
    <row r="2" spans="1:5" ht="22.5" customHeight="1" x14ac:dyDescent="0.4">
      <c r="B2" s="164" t="s">
        <v>165</v>
      </c>
      <c r="C2" s="165"/>
      <c r="D2" s="165"/>
      <c r="E2" s="165"/>
    </row>
    <row r="3" spans="1:5" ht="22.5" customHeight="1" x14ac:dyDescent="0.4">
      <c r="B3" s="165"/>
      <c r="C3" s="165"/>
      <c r="D3" s="165"/>
      <c r="E3" s="165"/>
    </row>
    <row r="4" spans="1:5" ht="22.5" customHeight="1" x14ac:dyDescent="0.4">
      <c r="B4" s="165"/>
      <c r="C4" s="165"/>
      <c r="D4" s="165"/>
      <c r="E4" s="165"/>
    </row>
    <row r="5" spans="1:5" ht="25.5" customHeight="1" x14ac:dyDescent="0.4">
      <c r="A5" s="59"/>
      <c r="B5" s="79" t="s">
        <v>124</v>
      </c>
      <c r="C5" s="79" t="s">
        <v>125</v>
      </c>
      <c r="D5" s="79" t="s">
        <v>101</v>
      </c>
      <c r="E5" s="79" t="s">
        <v>126</v>
      </c>
    </row>
    <row r="6" spans="1:5" ht="60" customHeight="1" x14ac:dyDescent="0.4">
      <c r="B6" s="69" t="s">
        <v>127</v>
      </c>
      <c r="C6" s="80" t="s">
        <v>171</v>
      </c>
      <c r="D6" s="81" t="s">
        <v>128</v>
      </c>
      <c r="E6" s="166" t="s">
        <v>129</v>
      </c>
    </row>
    <row r="7" spans="1:5" ht="31.5" customHeight="1" x14ac:dyDescent="0.4">
      <c r="A7" s="59"/>
      <c r="B7" s="169" t="s">
        <v>113</v>
      </c>
      <c r="C7" s="82" t="s">
        <v>130</v>
      </c>
      <c r="D7" s="83" t="s">
        <v>115</v>
      </c>
      <c r="E7" s="167"/>
    </row>
    <row r="8" spans="1:5" ht="31.5" customHeight="1" x14ac:dyDescent="0.4">
      <c r="A8" s="59"/>
      <c r="B8" s="169"/>
      <c r="C8" s="82" t="s">
        <v>131</v>
      </c>
      <c r="D8" s="83" t="s">
        <v>118</v>
      </c>
      <c r="E8" s="167"/>
    </row>
    <row r="9" spans="1:5" ht="31.5" customHeight="1" x14ac:dyDescent="0.4">
      <c r="B9" s="69" t="s">
        <v>132</v>
      </c>
      <c r="C9" s="82" t="s">
        <v>133</v>
      </c>
      <c r="D9" s="83" t="s">
        <v>110</v>
      </c>
      <c r="E9" s="168"/>
    </row>
    <row r="10" spans="1:5" ht="31.5" customHeight="1" x14ac:dyDescent="0.4">
      <c r="B10" s="84" t="s">
        <v>134</v>
      </c>
      <c r="C10" s="85" t="s">
        <v>164</v>
      </c>
      <c r="D10" s="86" t="s">
        <v>134</v>
      </c>
      <c r="E10" s="87" t="s">
        <v>135</v>
      </c>
    </row>
    <row r="11" spans="1:5" ht="31.5" customHeight="1" x14ac:dyDescent="0.4">
      <c r="B11" s="88" t="s">
        <v>136</v>
      </c>
      <c r="C11" s="89" t="s">
        <v>137</v>
      </c>
      <c r="D11" s="90" t="s">
        <v>138</v>
      </c>
      <c r="E11" s="170" t="s">
        <v>139</v>
      </c>
    </row>
    <row r="12" spans="1:5" ht="47.25" customHeight="1" x14ac:dyDescent="0.4">
      <c r="B12" s="88" t="s">
        <v>140</v>
      </c>
      <c r="C12" s="104" t="s">
        <v>168</v>
      </c>
      <c r="D12" s="90" t="s">
        <v>167</v>
      </c>
      <c r="E12" s="170"/>
    </row>
    <row r="13" spans="1:5" ht="31.5" customHeight="1" x14ac:dyDescent="0.4">
      <c r="B13" s="91" t="s">
        <v>141</v>
      </c>
      <c r="C13" s="92" t="s">
        <v>173</v>
      </c>
      <c r="D13" s="93" t="s">
        <v>142</v>
      </c>
      <c r="E13" s="171" t="s">
        <v>143</v>
      </c>
    </row>
    <row r="14" spans="1:5" ht="31.5" customHeight="1" x14ac:dyDescent="0.4">
      <c r="B14" s="91" t="s">
        <v>144</v>
      </c>
      <c r="C14" s="92" t="s">
        <v>145</v>
      </c>
      <c r="D14" s="93" t="s">
        <v>146</v>
      </c>
      <c r="E14" s="172"/>
    </row>
    <row r="15" spans="1:5" ht="31.5" customHeight="1" x14ac:dyDescent="0.4">
      <c r="B15" s="91" t="s">
        <v>147</v>
      </c>
      <c r="C15" s="92" t="s">
        <v>148</v>
      </c>
      <c r="D15" s="93" t="s">
        <v>149</v>
      </c>
      <c r="E15" s="173"/>
    </row>
    <row r="16" spans="1:5" ht="31.5" customHeight="1" x14ac:dyDescent="0.4">
      <c r="B16" s="94" t="s">
        <v>150</v>
      </c>
      <c r="C16" s="95" t="s">
        <v>174</v>
      </c>
      <c r="D16" s="96" t="s">
        <v>151</v>
      </c>
      <c r="E16" s="157"/>
    </row>
    <row r="17" spans="2:5" ht="31.5" customHeight="1" x14ac:dyDescent="0.4">
      <c r="B17" s="97" t="s">
        <v>152</v>
      </c>
      <c r="C17" s="95" t="s">
        <v>174</v>
      </c>
      <c r="D17" s="96" t="s">
        <v>153</v>
      </c>
      <c r="E17" s="158"/>
    </row>
    <row r="18" spans="2:5" ht="31.5" customHeight="1" x14ac:dyDescent="0.4">
      <c r="B18" s="97" t="s">
        <v>154</v>
      </c>
      <c r="C18" s="95" t="s">
        <v>175</v>
      </c>
      <c r="D18" s="96" t="s">
        <v>155</v>
      </c>
      <c r="E18" s="158"/>
    </row>
    <row r="19" spans="2:5" ht="19.5" customHeight="1" thickBot="1" x14ac:dyDescent="0.45">
      <c r="B19" s="98" t="s">
        <v>156</v>
      </c>
      <c r="C19" s="99" t="s">
        <v>133</v>
      </c>
      <c r="D19" s="100" t="s">
        <v>157</v>
      </c>
      <c r="E19" s="158"/>
    </row>
    <row r="20" spans="2:5" ht="16.5" customHeight="1" thickTop="1" x14ac:dyDescent="0.4">
      <c r="B20" s="160" t="s">
        <v>158</v>
      </c>
      <c r="C20" s="101" t="s">
        <v>176</v>
      </c>
      <c r="D20" s="102" t="s">
        <v>159</v>
      </c>
      <c r="E20" s="158"/>
    </row>
    <row r="21" spans="2:5" ht="16.5" customHeight="1" x14ac:dyDescent="0.4">
      <c r="B21" s="161"/>
      <c r="C21" s="103" t="s">
        <v>176</v>
      </c>
      <c r="D21" s="96" t="s">
        <v>160</v>
      </c>
      <c r="E21" s="158"/>
    </row>
    <row r="22" spans="2:5" ht="16.5" customHeight="1" x14ac:dyDescent="0.4">
      <c r="B22" s="161"/>
      <c r="C22" s="103" t="s">
        <v>176</v>
      </c>
      <c r="D22" s="96" t="s">
        <v>161</v>
      </c>
      <c r="E22" s="158"/>
    </row>
    <row r="23" spans="2:5" ht="16.5" customHeight="1" x14ac:dyDescent="0.4">
      <c r="B23" s="161"/>
      <c r="C23" s="103" t="s">
        <v>177</v>
      </c>
      <c r="D23" s="96" t="s">
        <v>162</v>
      </c>
      <c r="E23" s="158"/>
    </row>
    <row r="24" spans="2:5" ht="16.5" customHeight="1" x14ac:dyDescent="0.4">
      <c r="B24" s="162"/>
      <c r="C24" s="95" t="s">
        <v>178</v>
      </c>
      <c r="D24" s="96" t="s">
        <v>163</v>
      </c>
      <c r="E24" s="159"/>
    </row>
    <row r="25" spans="2:5" ht="8.25" customHeight="1" x14ac:dyDescent="0.4"/>
  </sheetData>
  <mergeCells count="8">
    <mergeCell ref="E16:E24"/>
    <mergeCell ref="B20:B24"/>
    <mergeCell ref="B1:D1"/>
    <mergeCell ref="B2:E4"/>
    <mergeCell ref="E6:E9"/>
    <mergeCell ref="B7:B8"/>
    <mergeCell ref="E11:E12"/>
    <mergeCell ref="E13:E15"/>
  </mergeCells>
  <phoneticPr fontId="2"/>
  <pageMargins left="0" right="0" top="0" bottom="0" header="0" footer="0"/>
  <pageSetup paperSize="9" scale="86"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B158"/>
  <sheetViews>
    <sheetView tabSelected="1" zoomScale="70" zoomScaleNormal="70" workbookViewId="0">
      <selection activeCell="H17" sqref="H17"/>
    </sheetView>
  </sheetViews>
  <sheetFormatPr defaultRowHeight="18.75" x14ac:dyDescent="0.4"/>
  <cols>
    <col min="1" max="1" width="5" customWidth="1"/>
    <col min="2" max="4" width="12.375" customWidth="1"/>
    <col min="5" max="5" width="16.125" customWidth="1"/>
    <col min="6" max="7" width="22.625" customWidth="1"/>
    <col min="8" max="8" width="12.75" customWidth="1"/>
    <col min="9" max="9" width="17.625" customWidth="1"/>
    <col min="10" max="10" width="14.125" customWidth="1"/>
    <col min="11" max="12" width="35.5" customWidth="1"/>
    <col min="13" max="13" width="10.625" customWidth="1"/>
    <col min="14" max="14" width="14.125" customWidth="1"/>
    <col min="15" max="26" width="9" customWidth="1"/>
    <col min="27" max="27" width="14.125" customWidth="1"/>
    <col min="28" max="28" width="25.375" customWidth="1"/>
    <col min="29" max="32" width="8.625" hidden="1" customWidth="1"/>
    <col min="33" max="37" width="10.625" hidden="1" customWidth="1"/>
    <col min="38" max="38" width="12.875" hidden="1" customWidth="1"/>
    <col min="39" max="43" width="7.375" hidden="1" customWidth="1"/>
    <col min="44" max="48" width="2.75" hidden="1" customWidth="1"/>
    <col min="49" max="54" width="9" hidden="1" customWidth="1"/>
    <col min="55" max="56" width="9" customWidth="1"/>
  </cols>
  <sheetData>
    <row r="1" spans="1:53" ht="24" customHeight="1" x14ac:dyDescent="0.4">
      <c r="B1" s="45" t="s">
        <v>70</v>
      </c>
      <c r="C1" s="9"/>
      <c r="D1" s="9"/>
      <c r="E1" s="9"/>
      <c r="F1" s="9"/>
      <c r="G1" s="9"/>
      <c r="H1" s="9"/>
      <c r="I1" s="9"/>
      <c r="J1" s="9"/>
      <c r="K1" s="9"/>
      <c r="L1" s="9"/>
      <c r="M1" s="9"/>
      <c r="N1" s="9"/>
      <c r="O1" s="9"/>
      <c r="P1" s="9"/>
      <c r="Q1" s="9"/>
      <c r="R1" s="9"/>
      <c r="S1" s="9"/>
      <c r="T1" s="9"/>
      <c r="U1" s="9"/>
      <c r="V1" s="9"/>
      <c r="W1" s="9"/>
      <c r="X1" s="9"/>
    </row>
    <row r="2" spans="1:53" ht="24" customHeight="1" x14ac:dyDescent="0.4">
      <c r="B2" s="201" t="s">
        <v>3</v>
      </c>
      <c r="C2" s="202"/>
      <c r="D2" s="202"/>
      <c r="E2" s="203"/>
      <c r="F2" s="181" t="s">
        <v>1</v>
      </c>
      <c r="G2" s="181"/>
      <c r="H2" s="201" t="s">
        <v>2</v>
      </c>
      <c r="I2" s="203"/>
      <c r="J2" s="201" t="s">
        <v>4</v>
      </c>
      <c r="K2" s="203"/>
      <c r="L2" s="204" t="s">
        <v>23</v>
      </c>
      <c r="M2" s="204"/>
      <c r="N2" s="204"/>
      <c r="O2" s="181" t="s">
        <v>24</v>
      </c>
      <c r="P2" s="181"/>
      <c r="Q2" s="181"/>
      <c r="R2" s="181"/>
      <c r="S2" s="181" t="s">
        <v>25</v>
      </c>
      <c r="T2" s="181"/>
      <c r="U2" s="174" t="s">
        <v>42</v>
      </c>
      <c r="V2" s="175"/>
      <c r="W2" s="9"/>
    </row>
    <row r="3" spans="1:53" ht="24" customHeight="1" x14ac:dyDescent="0.4">
      <c r="B3" s="182"/>
      <c r="C3" s="183"/>
      <c r="D3" s="183"/>
      <c r="E3" s="184"/>
      <c r="F3" s="188"/>
      <c r="G3" s="188"/>
      <c r="H3" s="189"/>
      <c r="I3" s="190"/>
      <c r="J3" s="193"/>
      <c r="K3" s="194"/>
      <c r="L3" s="197"/>
      <c r="M3" s="197"/>
      <c r="N3" s="197"/>
      <c r="O3" s="198"/>
      <c r="P3" s="198"/>
      <c r="Q3" s="198"/>
      <c r="R3" s="198"/>
      <c r="S3" s="198"/>
      <c r="T3" s="198"/>
      <c r="U3" s="199" t="s">
        <v>51</v>
      </c>
      <c r="V3" s="200"/>
      <c r="W3" s="9"/>
      <c r="X3" s="115"/>
      <c r="Y3" s="116"/>
      <c r="Z3" s="116"/>
      <c r="AA3" s="116"/>
      <c r="AB3" s="116"/>
      <c r="AC3" s="117"/>
      <c r="AD3" s="118"/>
      <c r="AU3" t="s">
        <v>44</v>
      </c>
    </row>
    <row r="4" spans="1:53" ht="24" customHeight="1" x14ac:dyDescent="0.4">
      <c r="B4" s="185"/>
      <c r="C4" s="186"/>
      <c r="D4" s="186"/>
      <c r="E4" s="187"/>
      <c r="F4" s="188"/>
      <c r="G4" s="188"/>
      <c r="H4" s="191"/>
      <c r="I4" s="192"/>
      <c r="J4" s="195"/>
      <c r="K4" s="196"/>
      <c r="L4" s="197"/>
      <c r="M4" s="197"/>
      <c r="N4" s="197"/>
      <c r="O4" s="198"/>
      <c r="P4" s="198"/>
      <c r="Q4" s="198"/>
      <c r="R4" s="198"/>
      <c r="S4" s="198"/>
      <c r="T4" s="198"/>
      <c r="U4" s="174">
        <f>COUNTA(受診情報3422[漢字氏名])</f>
        <v>0</v>
      </c>
      <c r="V4" s="175"/>
      <c r="W4" s="9"/>
      <c r="AU4" t="s">
        <v>45</v>
      </c>
    </row>
    <row r="5" spans="1:53" ht="99.75" customHeight="1" x14ac:dyDescent="0.4">
      <c r="B5" s="176" t="s">
        <v>58</v>
      </c>
      <c r="C5" s="177"/>
      <c r="D5" s="177"/>
      <c r="E5" s="177"/>
      <c r="F5" s="177"/>
      <c r="G5" s="177"/>
      <c r="H5" s="177"/>
      <c r="I5" s="177"/>
      <c r="J5" s="177"/>
      <c r="L5" s="178" t="s">
        <v>52</v>
      </c>
      <c r="M5" s="179"/>
      <c r="N5" s="179"/>
      <c r="O5" s="180"/>
      <c r="P5" s="180"/>
      <c r="Q5" s="180"/>
      <c r="R5" s="180"/>
      <c r="S5" s="180"/>
      <c r="T5" s="180"/>
      <c r="U5" s="180"/>
      <c r="V5" s="180"/>
      <c r="W5" s="180"/>
      <c r="X5" s="180"/>
      <c r="Y5" s="180"/>
    </row>
    <row r="6" spans="1:53" ht="24" customHeight="1" x14ac:dyDescent="0.4">
      <c r="A6" s="9"/>
      <c r="B6" s="107" t="s">
        <v>30</v>
      </c>
      <c r="C6" s="107"/>
      <c r="D6" s="107"/>
      <c r="E6" s="108" t="s">
        <v>19</v>
      </c>
      <c r="F6" s="109"/>
      <c r="G6" s="109"/>
      <c r="H6" s="109"/>
      <c r="I6" s="109"/>
      <c r="J6" s="109"/>
      <c r="K6" s="109"/>
      <c r="L6" s="110"/>
      <c r="M6" s="111" t="s">
        <v>28</v>
      </c>
      <c r="N6" s="111"/>
      <c r="O6" s="112" t="s">
        <v>29</v>
      </c>
      <c r="P6" s="113"/>
      <c r="Q6" s="113"/>
      <c r="R6" s="113"/>
      <c r="S6" s="113"/>
      <c r="T6" s="113"/>
      <c r="U6" s="113"/>
      <c r="V6" s="113"/>
      <c r="W6" s="113"/>
      <c r="X6" s="113"/>
      <c r="Y6" s="113"/>
      <c r="Z6" s="113"/>
      <c r="AA6" s="114"/>
      <c r="AB6" s="23" t="s">
        <v>26</v>
      </c>
      <c r="AW6" t="s">
        <v>20</v>
      </c>
    </row>
    <row r="7" spans="1:53" ht="12.75" hidden="1" customHeight="1" x14ac:dyDescent="0.4">
      <c r="A7" s="47">
        <f>COLUMN()</f>
        <v>1</v>
      </c>
      <c r="B7" s="47">
        <f>COLUMN()</f>
        <v>2</v>
      </c>
      <c r="C7" s="47">
        <f>COLUMN()</f>
        <v>3</v>
      </c>
      <c r="D7" s="47">
        <f>COLUMN()</f>
        <v>4</v>
      </c>
      <c r="E7" s="47">
        <f>COLUMN()</f>
        <v>5</v>
      </c>
      <c r="F7" s="47">
        <f>COLUMN()</f>
        <v>6</v>
      </c>
      <c r="G7" s="47">
        <f>COLUMN()</f>
        <v>7</v>
      </c>
      <c r="H7" s="47">
        <f>COLUMN()</f>
        <v>8</v>
      </c>
      <c r="I7" s="47">
        <f>COLUMN()</f>
        <v>9</v>
      </c>
      <c r="J7" s="47">
        <f>COLUMN()</f>
        <v>10</v>
      </c>
      <c r="K7" s="47">
        <f>COLUMN()</f>
        <v>11</v>
      </c>
      <c r="L7" s="47">
        <f>COLUMN()</f>
        <v>12</v>
      </c>
      <c r="M7" s="47">
        <f>COLUMN()</f>
        <v>13</v>
      </c>
      <c r="N7" s="47">
        <f>COLUMN()</f>
        <v>14</v>
      </c>
      <c r="O7" s="47">
        <f>COLUMN()</f>
        <v>15</v>
      </c>
      <c r="P7" s="47">
        <f>COLUMN()</f>
        <v>16</v>
      </c>
      <c r="Q7" s="47">
        <f>COLUMN()</f>
        <v>17</v>
      </c>
      <c r="R7" s="47">
        <f>COLUMN()</f>
        <v>18</v>
      </c>
      <c r="S7" s="47">
        <f>COLUMN()</f>
        <v>19</v>
      </c>
      <c r="T7" s="47">
        <f>COLUMN()</f>
        <v>20</v>
      </c>
      <c r="U7" s="47">
        <f>COLUMN()</f>
        <v>21</v>
      </c>
      <c r="V7" s="47">
        <f>COLUMN()</f>
        <v>22</v>
      </c>
      <c r="W7" s="47">
        <f>COLUMN()</f>
        <v>23</v>
      </c>
      <c r="X7" s="47">
        <f>COLUMN()</f>
        <v>24</v>
      </c>
      <c r="Y7" s="47">
        <f>COLUMN()</f>
        <v>25</v>
      </c>
      <c r="Z7" s="48">
        <f>COLUMN()</f>
        <v>26</v>
      </c>
      <c r="AA7" s="48">
        <f>COLUMN()</f>
        <v>27</v>
      </c>
      <c r="AB7" s="48">
        <f>COLUMN()</f>
        <v>28</v>
      </c>
      <c r="AC7" s="48">
        <f>COLUMN()</f>
        <v>29</v>
      </c>
      <c r="AD7" s="48">
        <f>COLUMN()</f>
        <v>30</v>
      </c>
      <c r="AE7" s="48">
        <f>COLUMN()</f>
        <v>31</v>
      </c>
      <c r="AF7" s="48">
        <f>COLUMN()</f>
        <v>32</v>
      </c>
      <c r="AG7" s="48">
        <f>COLUMN()</f>
        <v>33</v>
      </c>
      <c r="AH7" s="48">
        <f>COLUMN()</f>
        <v>34</v>
      </c>
      <c r="AI7" s="48">
        <f>COLUMN()</f>
        <v>35</v>
      </c>
      <c r="AJ7" s="48">
        <f>COLUMN()</f>
        <v>36</v>
      </c>
      <c r="AK7" s="48">
        <f>COLUMN()</f>
        <v>37</v>
      </c>
      <c r="AL7" s="48">
        <f>COLUMN()</f>
        <v>38</v>
      </c>
      <c r="AM7" s="48">
        <f>COLUMN()</f>
        <v>39</v>
      </c>
      <c r="AN7" s="48">
        <f>COLUMN()</f>
        <v>40</v>
      </c>
      <c r="AO7" s="48">
        <f>COLUMN()</f>
        <v>41</v>
      </c>
      <c r="AP7" s="48">
        <f>COLUMN()</f>
        <v>42</v>
      </c>
      <c r="AW7" t="s">
        <v>21</v>
      </c>
    </row>
    <row r="8" spans="1:53" ht="50.25" customHeight="1" x14ac:dyDescent="0.4">
      <c r="A8" s="10" t="s">
        <v>22</v>
      </c>
      <c r="B8" s="24" t="s">
        <v>11</v>
      </c>
      <c r="C8" s="25" t="s">
        <v>12</v>
      </c>
      <c r="D8" s="26" t="s">
        <v>46</v>
      </c>
      <c r="E8" s="27" t="s">
        <v>5</v>
      </c>
      <c r="F8" s="28" t="s">
        <v>6</v>
      </c>
      <c r="G8" s="28" t="s">
        <v>53</v>
      </c>
      <c r="H8" s="28" t="s">
        <v>7</v>
      </c>
      <c r="I8" s="28" t="s">
        <v>8</v>
      </c>
      <c r="J8" s="28" t="s">
        <v>0</v>
      </c>
      <c r="K8" s="28" t="s">
        <v>27</v>
      </c>
      <c r="L8" s="29" t="s">
        <v>32</v>
      </c>
      <c r="M8" s="11" t="s">
        <v>9</v>
      </c>
      <c r="N8" s="11" t="s">
        <v>10</v>
      </c>
      <c r="O8" s="30" t="s">
        <v>13</v>
      </c>
      <c r="P8" s="31" t="s">
        <v>59</v>
      </c>
      <c r="Q8" s="31" t="s">
        <v>14</v>
      </c>
      <c r="R8" s="31" t="s">
        <v>15</v>
      </c>
      <c r="S8" s="31" t="s">
        <v>16</v>
      </c>
      <c r="T8" s="31" t="s">
        <v>60</v>
      </c>
      <c r="U8" s="31" t="s">
        <v>71</v>
      </c>
      <c r="V8" s="31" t="s">
        <v>17</v>
      </c>
      <c r="W8" s="31" t="s">
        <v>41</v>
      </c>
      <c r="X8" s="31" t="s">
        <v>31</v>
      </c>
      <c r="Y8" s="32" t="s">
        <v>61</v>
      </c>
      <c r="Z8" s="31" t="s">
        <v>33</v>
      </c>
      <c r="AA8" s="33" t="s">
        <v>62</v>
      </c>
      <c r="AB8" s="12" t="s">
        <v>18</v>
      </c>
      <c r="AC8" s="2" t="s">
        <v>34</v>
      </c>
      <c r="AD8" s="3" t="s">
        <v>63</v>
      </c>
      <c r="AE8" s="3" t="s">
        <v>35</v>
      </c>
      <c r="AF8" s="3" t="s">
        <v>36</v>
      </c>
      <c r="AG8" s="3" t="s">
        <v>37</v>
      </c>
      <c r="AH8" s="3" t="s">
        <v>64</v>
      </c>
      <c r="AI8" s="3" t="s">
        <v>72</v>
      </c>
      <c r="AJ8" s="3" t="s">
        <v>38</v>
      </c>
      <c r="AK8" s="4" t="s">
        <v>54</v>
      </c>
      <c r="AL8" s="3" t="s">
        <v>39</v>
      </c>
      <c r="AM8" s="5" t="s">
        <v>65</v>
      </c>
      <c r="AN8" s="3" t="s">
        <v>40</v>
      </c>
      <c r="AO8" s="3" t="s">
        <v>66</v>
      </c>
      <c r="AP8" s="3" t="s">
        <v>43</v>
      </c>
      <c r="AW8" t="s">
        <v>57</v>
      </c>
      <c r="BA8" t="s">
        <v>55</v>
      </c>
    </row>
    <row r="9" spans="1:53" ht="30" customHeight="1" x14ac:dyDescent="0.4">
      <c r="A9" s="1">
        <f t="shared" ref="A9:A72" si="0">ROW()-8</f>
        <v>1</v>
      </c>
      <c r="B9" s="13"/>
      <c r="C9" s="14"/>
      <c r="D9" s="15"/>
      <c r="E9" s="16"/>
      <c r="F9" s="16"/>
      <c r="G9" s="16"/>
      <c r="H9" s="17"/>
      <c r="I9" s="44"/>
      <c r="J9" s="18"/>
      <c r="K9" s="19"/>
      <c r="L9" s="20"/>
      <c r="M9" s="16"/>
      <c r="N9" s="21"/>
      <c r="O9" s="46"/>
      <c r="P9" s="22"/>
      <c r="Q9" s="46"/>
      <c r="R9" s="22"/>
      <c r="S9" s="46"/>
      <c r="T9" s="22"/>
      <c r="U9" s="46"/>
      <c r="V9" s="22"/>
      <c r="W9" s="46"/>
      <c r="X9" s="22"/>
      <c r="Y9" s="46"/>
      <c r="Z9" s="22"/>
      <c r="AA9" s="46"/>
      <c r="AB9" s="34"/>
      <c r="AC9" s="7" t="str">
        <f>IF(受診情報3422[[#This Row],[子宮]]="希望",TRUE,"")</f>
        <v/>
      </c>
      <c r="AD9" s="7" t="str">
        <f>IF(受診情報3422[[#This Row],[HPV]]="希望",TRUE,"")</f>
        <v/>
      </c>
      <c r="AE9" s="7" t="str">
        <f>IF(受診情報3422[[#This Row],[乳がん]]="希望",TRUE,"")</f>
        <v/>
      </c>
      <c r="AF9" s="7" t="str">
        <f>IF(受診情報3422[[#This Row],[脳]]="希望",TRUE,"")</f>
        <v/>
      </c>
      <c r="AG9" s="7" t="str">
        <f>IF(受診情報3422[[#This Row],[肺がん]]="希望",TRUE,"")</f>
        <v/>
      </c>
      <c r="AH9" s="7" t="str">
        <f>IF(受診情報3422[[#This Row],[PET]]="希望",TRUE,"")</f>
        <v/>
      </c>
      <c r="AI9" s="7" t="str">
        <f>IF(受診情報3422[[#This Row],[大腸CT]]="希望",TRUE,"")</f>
        <v/>
      </c>
      <c r="AJ9" s="7" t="str">
        <f>IF(受診情報3422[[#This Row],[心臓]]="希望",TRUE,"")</f>
        <v/>
      </c>
      <c r="AK9" s="7" t="str">
        <f>IF(受診情報3422[[#This Row],[ピロリ]]="希望",TRUE,"")</f>
        <v/>
      </c>
      <c r="AL9" s="7" t="str">
        <f>IF(受診情報3422[[#This Row],[骨]]="希望",TRUE,"")</f>
        <v/>
      </c>
      <c r="AM9" s="7" t="str">
        <f>IF(受診情報3422[[#This Row],[アレルギー検査]]="希望",TRUE,"")</f>
        <v/>
      </c>
      <c r="AN9" s="7" t="str">
        <f>IF(受診情報3422[[#This Row],[前立腺]]="希望",TRUE,"")</f>
        <v/>
      </c>
      <c r="AO9" s="7" t="str">
        <f>IF(受診情報3422[[#This Row],[腫瘍マーカー
3種]]="希望",TRUE,"")</f>
        <v/>
      </c>
      <c r="AP9" s="8" t="str">
        <f>IF(受診情報3422[[#This Row],[性別]]="男性",1,IF(受診情報3422[[#This Row],[性別]]="女性",2,""))</f>
        <v/>
      </c>
    </row>
    <row r="10" spans="1:53" ht="30" customHeight="1" x14ac:dyDescent="0.4">
      <c r="A10" s="1">
        <f t="shared" si="0"/>
        <v>2</v>
      </c>
      <c r="B10" s="13"/>
      <c r="C10" s="14"/>
      <c r="D10" s="15"/>
      <c r="E10" s="16"/>
      <c r="F10" s="16"/>
      <c r="G10" s="16"/>
      <c r="H10" s="17"/>
      <c r="I10" s="44"/>
      <c r="J10" s="18"/>
      <c r="K10" s="19"/>
      <c r="L10" s="20"/>
      <c r="M10" s="16"/>
      <c r="N10" s="21"/>
      <c r="O10" s="46"/>
      <c r="P10" s="22"/>
      <c r="Q10" s="46"/>
      <c r="R10" s="22"/>
      <c r="S10" s="46"/>
      <c r="T10" s="22"/>
      <c r="U10" s="46"/>
      <c r="V10" s="22"/>
      <c r="W10" s="46"/>
      <c r="X10" s="22"/>
      <c r="Y10" s="46"/>
      <c r="Z10" s="22"/>
      <c r="AA10" s="46"/>
      <c r="AB10" s="34"/>
      <c r="AC10" s="7" t="str">
        <f>IF(受診情報3422[[#This Row],[子宮]]="希望",TRUE,"")</f>
        <v/>
      </c>
      <c r="AD10" s="7" t="str">
        <f>IF(受診情報3422[[#This Row],[HPV]]="希望",TRUE,"")</f>
        <v/>
      </c>
      <c r="AE10" s="7" t="str">
        <f>IF(受診情報3422[[#This Row],[乳がん]]="希望",TRUE,"")</f>
        <v/>
      </c>
      <c r="AF10" s="7" t="str">
        <f>IF(受診情報3422[[#This Row],[脳]]="希望",TRUE,"")</f>
        <v/>
      </c>
      <c r="AG10" s="7" t="str">
        <f>IF(受診情報3422[[#This Row],[肺がん]]="希望",TRUE,"")</f>
        <v/>
      </c>
      <c r="AH10" s="7" t="str">
        <f>IF(受診情報3422[[#This Row],[PET]]="希望",TRUE,"")</f>
        <v/>
      </c>
      <c r="AI10" s="7" t="str">
        <f>IF(受診情報3422[[#This Row],[大腸CT]]="希望",TRUE,"")</f>
        <v/>
      </c>
      <c r="AJ10" s="7" t="str">
        <f>IF(受診情報3422[[#This Row],[心臓]]="希望",TRUE,"")</f>
        <v/>
      </c>
      <c r="AK10" s="7" t="str">
        <f>IF(受診情報3422[[#This Row],[ピロリ]]="希望",TRUE,"")</f>
        <v/>
      </c>
      <c r="AL10" s="7" t="str">
        <f>IF(受診情報3422[[#This Row],[骨]]="希望",TRUE,"")</f>
        <v/>
      </c>
      <c r="AM10" s="7" t="str">
        <f>IF(受診情報3422[[#This Row],[アレルギー検査]]="希望",TRUE,"")</f>
        <v/>
      </c>
      <c r="AN10" s="7" t="str">
        <f>IF(受診情報3422[[#This Row],[前立腺]]="希望",TRUE,"")</f>
        <v/>
      </c>
      <c r="AO10" s="35" t="str">
        <f>IF(受診情報3422[[#This Row],[腫瘍マーカー
3種]]="希望",TRUE,"")</f>
        <v/>
      </c>
      <c r="AP10" s="8" t="str">
        <f>IF(受診情報3422[[#This Row],[性別]]="男性",1,IF(受診情報3422[[#This Row],[性別]]="女性",2,""))</f>
        <v/>
      </c>
      <c r="BA10" s="6" t="s">
        <v>49</v>
      </c>
    </row>
    <row r="11" spans="1:53" ht="30" customHeight="1" x14ac:dyDescent="0.4">
      <c r="A11" s="1">
        <f t="shared" si="0"/>
        <v>3</v>
      </c>
      <c r="B11" s="13"/>
      <c r="C11" s="14"/>
      <c r="D11" s="15"/>
      <c r="E11" s="16"/>
      <c r="F11" s="16"/>
      <c r="G11" s="16"/>
      <c r="H11" s="17"/>
      <c r="I11" s="44"/>
      <c r="J11" s="18"/>
      <c r="K11" s="16"/>
      <c r="L11" s="20"/>
      <c r="M11" s="16"/>
      <c r="N11" s="21"/>
      <c r="O11" s="46"/>
      <c r="P11" s="22"/>
      <c r="Q11" s="46"/>
      <c r="R11" s="22"/>
      <c r="S11" s="46"/>
      <c r="T11" s="22"/>
      <c r="U11" s="46"/>
      <c r="V11" s="22"/>
      <c r="W11" s="46"/>
      <c r="X11" s="22"/>
      <c r="Y11" s="46"/>
      <c r="Z11" s="22"/>
      <c r="AA11" s="46"/>
      <c r="AB11" s="34"/>
      <c r="AC11" s="7" t="str">
        <f>IF(受診情報3422[[#This Row],[子宮]]="希望",TRUE,"")</f>
        <v/>
      </c>
      <c r="AD11" s="7" t="str">
        <f>IF(受診情報3422[[#This Row],[HPV]]="希望",TRUE,"")</f>
        <v/>
      </c>
      <c r="AE11" s="7" t="str">
        <f>IF(受診情報3422[[#This Row],[乳がん]]="希望",TRUE,"")</f>
        <v/>
      </c>
      <c r="AF11" s="7" t="str">
        <f>IF(受診情報3422[[#This Row],[脳]]="希望",TRUE,"")</f>
        <v/>
      </c>
      <c r="AG11" s="7" t="str">
        <f>IF(受診情報3422[[#This Row],[肺がん]]="希望",TRUE,"")</f>
        <v/>
      </c>
      <c r="AH11" s="7" t="str">
        <f>IF(受診情報3422[[#This Row],[PET]]="希望",TRUE,"")</f>
        <v/>
      </c>
      <c r="AI11" s="7" t="str">
        <f>IF(受診情報3422[[#This Row],[大腸CT]]="希望",TRUE,"")</f>
        <v/>
      </c>
      <c r="AJ11" s="7" t="str">
        <f>IF(受診情報3422[[#This Row],[心臓]]="希望",TRUE,"")</f>
        <v/>
      </c>
      <c r="AK11" s="7" t="str">
        <f>IF(受診情報3422[[#This Row],[ピロリ]]="希望",TRUE,"")</f>
        <v/>
      </c>
      <c r="AL11" s="7" t="str">
        <f>IF(受診情報3422[[#This Row],[骨]]="希望",TRUE,"")</f>
        <v/>
      </c>
      <c r="AM11" s="7" t="str">
        <f>IF(受診情報3422[[#This Row],[アレルギー検査]]="希望",TRUE,"")</f>
        <v/>
      </c>
      <c r="AN11" s="7" t="str">
        <f>IF(受診情報3422[[#This Row],[前立腺]]="希望",TRUE,"")</f>
        <v/>
      </c>
      <c r="AO11" s="35" t="str">
        <f>IF(受診情報3422[[#This Row],[腫瘍マーカー
3種]]="希望",TRUE,"")</f>
        <v/>
      </c>
      <c r="AP11" s="8" t="str">
        <f>IF(受診情報3422[[#This Row],[性別]]="男性",1,IF(受診情報3422[[#This Row],[性別]]="女性",2,""))</f>
        <v/>
      </c>
      <c r="BA11" s="6" t="s">
        <v>68</v>
      </c>
    </row>
    <row r="12" spans="1:53" ht="30" customHeight="1" x14ac:dyDescent="0.4">
      <c r="A12" s="1">
        <f t="shared" si="0"/>
        <v>4</v>
      </c>
      <c r="B12" s="13"/>
      <c r="C12" s="14"/>
      <c r="D12" s="15"/>
      <c r="E12" s="16"/>
      <c r="F12" s="16"/>
      <c r="G12" s="16"/>
      <c r="H12" s="17"/>
      <c r="I12" s="44"/>
      <c r="J12" s="18"/>
      <c r="K12" s="16"/>
      <c r="L12" s="20"/>
      <c r="M12" s="16"/>
      <c r="N12" s="21"/>
      <c r="O12" s="46"/>
      <c r="P12" s="22"/>
      <c r="Q12" s="46"/>
      <c r="R12" s="22"/>
      <c r="S12" s="46"/>
      <c r="T12" s="22"/>
      <c r="U12" s="46"/>
      <c r="V12" s="22"/>
      <c r="W12" s="46"/>
      <c r="X12" s="22"/>
      <c r="Y12" s="46"/>
      <c r="Z12" s="22"/>
      <c r="AA12" s="46"/>
      <c r="AB12" s="34"/>
      <c r="AC12" s="7" t="str">
        <f>IF(受診情報3422[[#This Row],[子宮]]="希望",TRUE,"")</f>
        <v/>
      </c>
      <c r="AD12" s="7" t="str">
        <f>IF(受診情報3422[[#This Row],[HPV]]="希望",TRUE,"")</f>
        <v/>
      </c>
      <c r="AE12" s="7" t="str">
        <f>IF(受診情報3422[[#This Row],[乳がん]]="希望",TRUE,"")</f>
        <v/>
      </c>
      <c r="AF12" s="7" t="str">
        <f>IF(受診情報3422[[#This Row],[脳]]="希望",TRUE,"")</f>
        <v/>
      </c>
      <c r="AG12" s="7" t="str">
        <f>IF(受診情報3422[[#This Row],[肺がん]]="希望",TRUE,"")</f>
        <v/>
      </c>
      <c r="AH12" s="7" t="str">
        <f>IF(受診情報3422[[#This Row],[PET]]="希望",TRUE,"")</f>
        <v/>
      </c>
      <c r="AI12" s="7" t="str">
        <f>IF(受診情報3422[[#This Row],[大腸CT]]="希望",TRUE,"")</f>
        <v/>
      </c>
      <c r="AJ12" s="7" t="str">
        <f>IF(受診情報3422[[#This Row],[心臓]]="希望",TRUE,"")</f>
        <v/>
      </c>
      <c r="AK12" s="7" t="str">
        <f>IF(受診情報3422[[#This Row],[ピロリ]]="希望",TRUE,"")</f>
        <v/>
      </c>
      <c r="AL12" s="7" t="str">
        <f>IF(受診情報3422[[#This Row],[骨]]="希望",TRUE,"")</f>
        <v/>
      </c>
      <c r="AM12" s="7" t="str">
        <f>IF(受診情報3422[[#This Row],[アレルギー検査]]="希望",TRUE,"")</f>
        <v/>
      </c>
      <c r="AN12" s="7" t="str">
        <f>IF(受診情報3422[[#This Row],[前立腺]]="希望",TRUE,"")</f>
        <v/>
      </c>
      <c r="AO12" s="35" t="str">
        <f>IF(受診情報3422[[#This Row],[腫瘍マーカー
3種]]="希望",TRUE,"")</f>
        <v/>
      </c>
      <c r="AP12" s="8" t="str">
        <f>IF(受診情報3422[[#This Row],[性別]]="男性",1,IF(受診情報3422[[#This Row],[性別]]="女性",2,""))</f>
        <v/>
      </c>
      <c r="BA12" s="6" t="s">
        <v>69</v>
      </c>
    </row>
    <row r="13" spans="1:53" ht="30" customHeight="1" x14ac:dyDescent="0.4">
      <c r="A13" s="1">
        <f t="shared" si="0"/>
        <v>5</v>
      </c>
      <c r="B13" s="13"/>
      <c r="C13" s="14"/>
      <c r="D13" s="15"/>
      <c r="E13" s="16"/>
      <c r="F13" s="16"/>
      <c r="G13" s="16"/>
      <c r="H13" s="17"/>
      <c r="I13" s="44"/>
      <c r="J13" s="18"/>
      <c r="K13" s="16"/>
      <c r="L13" s="20"/>
      <c r="M13" s="16"/>
      <c r="N13" s="21"/>
      <c r="O13" s="46"/>
      <c r="P13" s="22"/>
      <c r="Q13" s="46"/>
      <c r="R13" s="22"/>
      <c r="S13" s="46"/>
      <c r="T13" s="22"/>
      <c r="U13" s="46"/>
      <c r="V13" s="22"/>
      <c r="W13" s="46"/>
      <c r="X13" s="22"/>
      <c r="Y13" s="46"/>
      <c r="Z13" s="22"/>
      <c r="AA13" s="46"/>
      <c r="AB13" s="34"/>
      <c r="AC13" s="7" t="str">
        <f>IF(受診情報3422[[#This Row],[子宮]]="希望",TRUE,"")</f>
        <v/>
      </c>
      <c r="AD13" s="7" t="str">
        <f>IF(受診情報3422[[#This Row],[HPV]]="希望",TRUE,"")</f>
        <v/>
      </c>
      <c r="AE13" s="7" t="str">
        <f>IF(受診情報3422[[#This Row],[乳がん]]="希望",TRUE,"")</f>
        <v/>
      </c>
      <c r="AF13" s="7" t="str">
        <f>IF(受診情報3422[[#This Row],[脳]]="希望",TRUE,"")</f>
        <v/>
      </c>
      <c r="AG13" s="7" t="str">
        <f>IF(受診情報3422[[#This Row],[肺がん]]="希望",TRUE,"")</f>
        <v/>
      </c>
      <c r="AH13" s="7" t="str">
        <f>IF(受診情報3422[[#This Row],[PET]]="希望",TRUE,"")</f>
        <v/>
      </c>
      <c r="AI13" s="7" t="str">
        <f>IF(受診情報3422[[#This Row],[大腸CT]]="希望",TRUE,"")</f>
        <v/>
      </c>
      <c r="AJ13" s="7" t="str">
        <f>IF(受診情報3422[[#This Row],[心臓]]="希望",TRUE,"")</f>
        <v/>
      </c>
      <c r="AK13" s="7" t="str">
        <f>IF(受診情報3422[[#This Row],[ピロリ]]="希望",TRUE,"")</f>
        <v/>
      </c>
      <c r="AL13" s="7" t="str">
        <f>IF(受診情報3422[[#This Row],[骨]]="希望",TRUE,"")</f>
        <v/>
      </c>
      <c r="AM13" s="7" t="str">
        <f>IF(受診情報3422[[#This Row],[アレルギー検査]]="希望",TRUE,"")</f>
        <v/>
      </c>
      <c r="AN13" s="7" t="str">
        <f>IF(受診情報3422[[#This Row],[前立腺]]="希望",TRUE,"")</f>
        <v/>
      </c>
      <c r="AO13" s="35" t="str">
        <f>IF(受診情報3422[[#This Row],[腫瘍マーカー
3種]]="希望",TRUE,"")</f>
        <v/>
      </c>
      <c r="AP13" s="8" t="str">
        <f>IF(受診情報3422[[#This Row],[性別]]="男性",1,IF(受診情報3422[[#This Row],[性別]]="女性",2,""))</f>
        <v/>
      </c>
      <c r="BA13" s="6" t="s">
        <v>67</v>
      </c>
    </row>
    <row r="14" spans="1:53" ht="30" customHeight="1" x14ac:dyDescent="0.4">
      <c r="A14" s="1">
        <f t="shared" si="0"/>
        <v>6</v>
      </c>
      <c r="B14" s="13"/>
      <c r="C14" s="14"/>
      <c r="D14" s="15"/>
      <c r="E14" s="16"/>
      <c r="F14" s="16"/>
      <c r="G14" s="16"/>
      <c r="H14" s="17"/>
      <c r="I14" s="44"/>
      <c r="J14" s="18"/>
      <c r="K14" s="16"/>
      <c r="L14" s="20"/>
      <c r="M14" s="16"/>
      <c r="N14" s="21"/>
      <c r="O14" s="46"/>
      <c r="P14" s="22"/>
      <c r="Q14" s="46"/>
      <c r="R14" s="22"/>
      <c r="S14" s="46"/>
      <c r="T14" s="22"/>
      <c r="U14" s="46"/>
      <c r="V14" s="22"/>
      <c r="W14" s="46"/>
      <c r="X14" s="22"/>
      <c r="Y14" s="46"/>
      <c r="Z14" s="22"/>
      <c r="AA14" s="46"/>
      <c r="AB14" s="34"/>
      <c r="AC14" s="7" t="str">
        <f>IF(受診情報3422[[#This Row],[子宮]]="希望",TRUE,"")</f>
        <v/>
      </c>
      <c r="AD14" s="7" t="str">
        <f>IF(受診情報3422[[#This Row],[HPV]]="希望",TRUE,"")</f>
        <v/>
      </c>
      <c r="AE14" s="7" t="str">
        <f>IF(受診情報3422[[#This Row],[乳がん]]="希望",TRUE,"")</f>
        <v/>
      </c>
      <c r="AF14" s="7" t="str">
        <f>IF(受診情報3422[[#This Row],[脳]]="希望",TRUE,"")</f>
        <v/>
      </c>
      <c r="AG14" s="7" t="str">
        <f>IF(受診情報3422[[#This Row],[肺がん]]="希望",TRUE,"")</f>
        <v/>
      </c>
      <c r="AH14" s="7" t="str">
        <f>IF(受診情報3422[[#This Row],[PET]]="希望",TRUE,"")</f>
        <v/>
      </c>
      <c r="AI14" s="7" t="str">
        <f>IF(受診情報3422[[#This Row],[大腸CT]]="希望",TRUE,"")</f>
        <v/>
      </c>
      <c r="AJ14" s="7" t="str">
        <f>IF(受診情報3422[[#This Row],[心臓]]="希望",TRUE,"")</f>
        <v/>
      </c>
      <c r="AK14" s="7" t="str">
        <f>IF(受診情報3422[[#This Row],[ピロリ]]="希望",TRUE,"")</f>
        <v/>
      </c>
      <c r="AL14" s="7" t="str">
        <f>IF(受診情報3422[[#This Row],[骨]]="希望",TRUE,"")</f>
        <v/>
      </c>
      <c r="AM14" s="7" t="str">
        <f>IF(受診情報3422[[#This Row],[アレルギー検査]]="希望",TRUE,"")</f>
        <v/>
      </c>
      <c r="AN14" s="7" t="str">
        <f>IF(受診情報3422[[#This Row],[前立腺]]="希望",TRUE,"")</f>
        <v/>
      </c>
      <c r="AO14" s="35" t="str">
        <f>IF(受診情報3422[[#This Row],[腫瘍マーカー
3種]]="希望",TRUE,"")</f>
        <v/>
      </c>
      <c r="AP14" s="8" t="str">
        <f>IF(受診情報3422[[#This Row],[性別]]="男性",1,IF(受診情報3422[[#This Row],[性別]]="女性",2,""))</f>
        <v/>
      </c>
      <c r="BA14" t="s">
        <v>48</v>
      </c>
    </row>
    <row r="15" spans="1:53" ht="30" customHeight="1" x14ac:dyDescent="0.4">
      <c r="A15" s="1">
        <f t="shared" si="0"/>
        <v>7</v>
      </c>
      <c r="B15" s="13"/>
      <c r="C15" s="14"/>
      <c r="D15" s="15"/>
      <c r="E15" s="16"/>
      <c r="F15" s="16"/>
      <c r="G15" s="16"/>
      <c r="H15" s="17"/>
      <c r="I15" s="44"/>
      <c r="J15" s="18"/>
      <c r="K15" s="16"/>
      <c r="L15" s="20"/>
      <c r="M15" s="16"/>
      <c r="N15" s="21"/>
      <c r="O15" s="46"/>
      <c r="P15" s="22"/>
      <c r="Q15" s="46"/>
      <c r="R15" s="22"/>
      <c r="S15" s="46"/>
      <c r="T15" s="22"/>
      <c r="U15" s="46"/>
      <c r="V15" s="22"/>
      <c r="W15" s="46"/>
      <c r="X15" s="22"/>
      <c r="Y15" s="46"/>
      <c r="Z15" s="22"/>
      <c r="AA15" s="46"/>
      <c r="AB15" s="34"/>
      <c r="AC15" s="7" t="str">
        <f>IF(受診情報3422[[#This Row],[子宮]]="希望",TRUE,"")</f>
        <v/>
      </c>
      <c r="AD15" s="7" t="str">
        <f>IF(受診情報3422[[#This Row],[HPV]]="希望",TRUE,"")</f>
        <v/>
      </c>
      <c r="AE15" s="7" t="str">
        <f>IF(受診情報3422[[#This Row],[乳がん]]="希望",TRUE,"")</f>
        <v/>
      </c>
      <c r="AF15" s="7" t="str">
        <f>IF(受診情報3422[[#This Row],[脳]]="希望",TRUE,"")</f>
        <v/>
      </c>
      <c r="AG15" s="7" t="str">
        <f>IF(受診情報3422[[#This Row],[肺がん]]="希望",TRUE,"")</f>
        <v/>
      </c>
      <c r="AH15" s="7" t="str">
        <f>IF(受診情報3422[[#This Row],[PET]]="希望",TRUE,"")</f>
        <v/>
      </c>
      <c r="AI15" s="7" t="str">
        <f>IF(受診情報3422[[#This Row],[大腸CT]]="希望",TRUE,"")</f>
        <v/>
      </c>
      <c r="AJ15" s="7" t="str">
        <f>IF(受診情報3422[[#This Row],[心臓]]="希望",TRUE,"")</f>
        <v/>
      </c>
      <c r="AK15" s="7" t="str">
        <f>IF(受診情報3422[[#This Row],[ピロリ]]="希望",TRUE,"")</f>
        <v/>
      </c>
      <c r="AL15" s="7" t="str">
        <f>IF(受診情報3422[[#This Row],[骨]]="希望",TRUE,"")</f>
        <v/>
      </c>
      <c r="AM15" s="7" t="str">
        <f>IF(受診情報3422[[#This Row],[アレルギー検査]]="希望",TRUE,"")</f>
        <v/>
      </c>
      <c r="AN15" s="7" t="str">
        <f>IF(受診情報3422[[#This Row],[前立腺]]="希望",TRUE,"")</f>
        <v/>
      </c>
      <c r="AO15" s="35" t="str">
        <f>IF(受診情報3422[[#This Row],[腫瘍マーカー
3種]]="希望",TRUE,"")</f>
        <v/>
      </c>
      <c r="AP15" s="8" t="str">
        <f>IF(受診情報3422[[#This Row],[性別]]="男性",1,IF(受診情報3422[[#This Row],[性別]]="女性",2,""))</f>
        <v/>
      </c>
      <c r="BA15" s="6" t="s">
        <v>50</v>
      </c>
    </row>
    <row r="16" spans="1:53" ht="30" customHeight="1" x14ac:dyDescent="0.4">
      <c r="A16" s="1">
        <f t="shared" si="0"/>
        <v>8</v>
      </c>
      <c r="B16" s="13"/>
      <c r="C16" s="14"/>
      <c r="D16" s="15"/>
      <c r="E16" s="16"/>
      <c r="F16" s="16"/>
      <c r="G16" s="16"/>
      <c r="H16" s="17"/>
      <c r="I16" s="44"/>
      <c r="J16" s="18"/>
      <c r="K16" s="16"/>
      <c r="L16" s="20"/>
      <c r="M16" s="16"/>
      <c r="N16" s="21"/>
      <c r="O16" s="46"/>
      <c r="P16" s="22"/>
      <c r="Q16" s="46"/>
      <c r="R16" s="22"/>
      <c r="S16" s="46"/>
      <c r="T16" s="22"/>
      <c r="U16" s="46"/>
      <c r="V16" s="22"/>
      <c r="W16" s="46"/>
      <c r="X16" s="22"/>
      <c r="Y16" s="46"/>
      <c r="Z16" s="22"/>
      <c r="AA16" s="46"/>
      <c r="AB16" s="34"/>
      <c r="AC16" s="7" t="str">
        <f>IF(受診情報3422[[#This Row],[子宮]]="希望",TRUE,"")</f>
        <v/>
      </c>
      <c r="AD16" s="7" t="str">
        <f>IF(受診情報3422[[#This Row],[HPV]]="希望",TRUE,"")</f>
        <v/>
      </c>
      <c r="AE16" s="7" t="str">
        <f>IF(受診情報3422[[#This Row],[乳がん]]="希望",TRUE,"")</f>
        <v/>
      </c>
      <c r="AF16" s="7" t="str">
        <f>IF(受診情報3422[[#This Row],[脳]]="希望",TRUE,"")</f>
        <v/>
      </c>
      <c r="AG16" s="7" t="str">
        <f>IF(受診情報3422[[#This Row],[肺がん]]="希望",TRUE,"")</f>
        <v/>
      </c>
      <c r="AH16" s="7" t="str">
        <f>IF(受診情報3422[[#This Row],[PET]]="希望",TRUE,"")</f>
        <v/>
      </c>
      <c r="AI16" s="7" t="str">
        <f>IF(受診情報3422[[#This Row],[大腸CT]]="希望",TRUE,"")</f>
        <v/>
      </c>
      <c r="AJ16" s="7" t="str">
        <f>IF(受診情報3422[[#This Row],[心臓]]="希望",TRUE,"")</f>
        <v/>
      </c>
      <c r="AK16" s="7" t="str">
        <f>IF(受診情報3422[[#This Row],[ピロリ]]="希望",TRUE,"")</f>
        <v/>
      </c>
      <c r="AL16" s="7" t="str">
        <f>IF(受診情報3422[[#This Row],[骨]]="希望",TRUE,"")</f>
        <v/>
      </c>
      <c r="AM16" s="7" t="str">
        <f>IF(受診情報3422[[#This Row],[アレルギー検査]]="希望",TRUE,"")</f>
        <v/>
      </c>
      <c r="AN16" s="7" t="str">
        <f>IF(受診情報3422[[#This Row],[前立腺]]="希望",TRUE,"")</f>
        <v/>
      </c>
      <c r="AO16" s="35" t="str">
        <f>IF(受診情報3422[[#This Row],[腫瘍マーカー
3種]]="希望",TRUE,"")</f>
        <v/>
      </c>
      <c r="AP16" s="8" t="str">
        <f>IF(受診情報3422[[#This Row],[性別]]="男性",1,IF(受診情報3422[[#This Row],[性別]]="女性",2,""))</f>
        <v/>
      </c>
    </row>
    <row r="17" spans="1:53" ht="30" customHeight="1" x14ac:dyDescent="0.4">
      <c r="A17" s="1">
        <f t="shared" si="0"/>
        <v>9</v>
      </c>
      <c r="B17" s="13"/>
      <c r="C17" s="14"/>
      <c r="D17" s="15"/>
      <c r="E17" s="16"/>
      <c r="F17" s="16"/>
      <c r="G17" s="16"/>
      <c r="H17" s="17"/>
      <c r="I17" s="44"/>
      <c r="J17" s="18"/>
      <c r="K17" s="16"/>
      <c r="L17" s="20"/>
      <c r="M17" s="16"/>
      <c r="N17" s="21"/>
      <c r="O17" s="46"/>
      <c r="P17" s="22"/>
      <c r="Q17" s="46"/>
      <c r="R17" s="22"/>
      <c r="S17" s="46"/>
      <c r="T17" s="22"/>
      <c r="U17" s="46"/>
      <c r="V17" s="22"/>
      <c r="W17" s="46"/>
      <c r="X17" s="22"/>
      <c r="Y17" s="46"/>
      <c r="Z17" s="22"/>
      <c r="AA17" s="46"/>
      <c r="AB17" s="34"/>
      <c r="AC17" s="7" t="str">
        <f>IF(受診情報3422[[#This Row],[子宮]]="希望",TRUE,"")</f>
        <v/>
      </c>
      <c r="AD17" s="7" t="str">
        <f>IF(受診情報3422[[#This Row],[HPV]]="希望",TRUE,"")</f>
        <v/>
      </c>
      <c r="AE17" s="7" t="str">
        <f>IF(受診情報3422[[#This Row],[乳がん]]="希望",TRUE,"")</f>
        <v/>
      </c>
      <c r="AF17" s="7" t="str">
        <f>IF(受診情報3422[[#This Row],[脳]]="希望",TRUE,"")</f>
        <v/>
      </c>
      <c r="AG17" s="7" t="str">
        <f>IF(受診情報3422[[#This Row],[肺がん]]="希望",TRUE,"")</f>
        <v/>
      </c>
      <c r="AH17" s="7" t="str">
        <f>IF(受診情報3422[[#This Row],[PET]]="希望",TRUE,"")</f>
        <v/>
      </c>
      <c r="AI17" s="7" t="str">
        <f>IF(受診情報3422[[#This Row],[大腸CT]]="希望",TRUE,"")</f>
        <v/>
      </c>
      <c r="AJ17" s="7" t="str">
        <f>IF(受診情報3422[[#This Row],[心臓]]="希望",TRUE,"")</f>
        <v/>
      </c>
      <c r="AK17" s="7" t="str">
        <f>IF(受診情報3422[[#This Row],[ピロリ]]="希望",TRUE,"")</f>
        <v/>
      </c>
      <c r="AL17" s="7" t="str">
        <f>IF(受診情報3422[[#This Row],[骨]]="希望",TRUE,"")</f>
        <v/>
      </c>
      <c r="AM17" s="7" t="str">
        <f>IF(受診情報3422[[#This Row],[アレルギー検査]]="希望",TRUE,"")</f>
        <v/>
      </c>
      <c r="AN17" s="7" t="str">
        <f>IF(受診情報3422[[#This Row],[前立腺]]="希望",TRUE,"")</f>
        <v/>
      </c>
      <c r="AO17" s="35" t="str">
        <f>IF(受診情報3422[[#This Row],[腫瘍マーカー
3種]]="希望",TRUE,"")</f>
        <v/>
      </c>
      <c r="AP17" s="8" t="str">
        <f>IF(受診情報3422[[#This Row],[性別]]="男性",1,IF(受診情報3422[[#This Row],[性別]]="女性",2,""))</f>
        <v/>
      </c>
      <c r="BA17" t="s">
        <v>56</v>
      </c>
    </row>
    <row r="18" spans="1:53" ht="30" customHeight="1" x14ac:dyDescent="0.4">
      <c r="A18" s="1">
        <f t="shared" si="0"/>
        <v>10</v>
      </c>
      <c r="B18" s="13"/>
      <c r="C18" s="14"/>
      <c r="D18" s="15"/>
      <c r="E18" s="16"/>
      <c r="F18" s="16"/>
      <c r="G18" s="16"/>
      <c r="H18" s="17"/>
      <c r="I18" s="44"/>
      <c r="J18" s="18"/>
      <c r="K18" s="16"/>
      <c r="L18" s="20"/>
      <c r="M18" s="16"/>
      <c r="N18" s="21"/>
      <c r="O18" s="46"/>
      <c r="P18" s="22"/>
      <c r="Q18" s="46"/>
      <c r="R18" s="22"/>
      <c r="S18" s="46"/>
      <c r="T18" s="22"/>
      <c r="U18" s="46"/>
      <c r="V18" s="22"/>
      <c r="W18" s="46"/>
      <c r="X18" s="22"/>
      <c r="Y18" s="46"/>
      <c r="Z18" s="22"/>
      <c r="AA18" s="46"/>
      <c r="AB18" s="34"/>
      <c r="AC18" s="7" t="str">
        <f>IF(受診情報3422[[#This Row],[子宮]]="希望",TRUE,"")</f>
        <v/>
      </c>
      <c r="AD18" s="7" t="str">
        <f>IF(受診情報3422[[#This Row],[HPV]]="希望",TRUE,"")</f>
        <v/>
      </c>
      <c r="AE18" s="7" t="str">
        <f>IF(受診情報3422[[#This Row],[乳がん]]="希望",TRUE,"")</f>
        <v/>
      </c>
      <c r="AF18" s="7" t="str">
        <f>IF(受診情報3422[[#This Row],[脳]]="希望",TRUE,"")</f>
        <v/>
      </c>
      <c r="AG18" s="7" t="str">
        <f>IF(受診情報3422[[#This Row],[肺がん]]="希望",TRUE,"")</f>
        <v/>
      </c>
      <c r="AH18" s="7" t="str">
        <f>IF(受診情報3422[[#This Row],[PET]]="希望",TRUE,"")</f>
        <v/>
      </c>
      <c r="AI18" s="7" t="str">
        <f>IF(受診情報3422[[#This Row],[大腸CT]]="希望",TRUE,"")</f>
        <v/>
      </c>
      <c r="AJ18" s="7" t="str">
        <f>IF(受診情報3422[[#This Row],[心臓]]="希望",TRUE,"")</f>
        <v/>
      </c>
      <c r="AK18" s="7" t="str">
        <f>IF(受診情報3422[[#This Row],[ピロリ]]="希望",TRUE,"")</f>
        <v/>
      </c>
      <c r="AL18" s="7" t="str">
        <f>IF(受診情報3422[[#This Row],[骨]]="希望",TRUE,"")</f>
        <v/>
      </c>
      <c r="AM18" s="7" t="str">
        <f>IF(受診情報3422[[#This Row],[アレルギー検査]]="希望",TRUE,"")</f>
        <v/>
      </c>
      <c r="AN18" s="7" t="str">
        <f>IF(受診情報3422[[#This Row],[前立腺]]="希望",TRUE,"")</f>
        <v/>
      </c>
      <c r="AO18" s="35" t="str">
        <f>IF(受診情報3422[[#This Row],[腫瘍マーカー
3種]]="希望",TRUE,"")</f>
        <v/>
      </c>
      <c r="AP18" s="8" t="str">
        <f>IF(受診情報3422[[#This Row],[性別]]="男性",1,IF(受診情報3422[[#This Row],[性別]]="女性",2,""))</f>
        <v/>
      </c>
    </row>
    <row r="19" spans="1:53" ht="30" customHeight="1" x14ac:dyDescent="0.4">
      <c r="A19" s="1">
        <f t="shared" si="0"/>
        <v>11</v>
      </c>
      <c r="B19" s="13"/>
      <c r="C19" s="14"/>
      <c r="D19" s="15"/>
      <c r="E19" s="16"/>
      <c r="F19" s="16"/>
      <c r="G19" s="16"/>
      <c r="H19" s="17"/>
      <c r="I19" s="44"/>
      <c r="J19" s="18"/>
      <c r="K19" s="16"/>
      <c r="L19" s="20"/>
      <c r="M19" s="16"/>
      <c r="N19" s="21"/>
      <c r="O19" s="46"/>
      <c r="P19" s="22"/>
      <c r="Q19" s="46"/>
      <c r="R19" s="22"/>
      <c r="S19" s="46"/>
      <c r="T19" s="22"/>
      <c r="U19" s="46"/>
      <c r="V19" s="22"/>
      <c r="W19" s="46"/>
      <c r="X19" s="22"/>
      <c r="Y19" s="46"/>
      <c r="Z19" s="22"/>
      <c r="AA19" s="46"/>
      <c r="AB19" s="34"/>
      <c r="AC19" s="7" t="str">
        <f>IF(受診情報3422[[#This Row],[子宮]]="希望",TRUE,"")</f>
        <v/>
      </c>
      <c r="AD19" s="7" t="str">
        <f>IF(受診情報3422[[#This Row],[HPV]]="希望",TRUE,"")</f>
        <v/>
      </c>
      <c r="AE19" s="7" t="str">
        <f>IF(受診情報3422[[#This Row],[乳がん]]="希望",TRUE,"")</f>
        <v/>
      </c>
      <c r="AF19" s="7" t="str">
        <f>IF(受診情報3422[[#This Row],[脳]]="希望",TRUE,"")</f>
        <v/>
      </c>
      <c r="AG19" s="7" t="str">
        <f>IF(受診情報3422[[#This Row],[肺がん]]="希望",TRUE,"")</f>
        <v/>
      </c>
      <c r="AH19" s="7" t="str">
        <f>IF(受診情報3422[[#This Row],[PET]]="希望",TRUE,"")</f>
        <v/>
      </c>
      <c r="AI19" s="7" t="str">
        <f>IF(受診情報3422[[#This Row],[大腸CT]]="希望",TRUE,"")</f>
        <v/>
      </c>
      <c r="AJ19" s="7" t="str">
        <f>IF(受診情報3422[[#This Row],[心臓]]="希望",TRUE,"")</f>
        <v/>
      </c>
      <c r="AK19" s="7" t="str">
        <f>IF(受診情報3422[[#This Row],[ピロリ]]="希望",TRUE,"")</f>
        <v/>
      </c>
      <c r="AL19" s="7" t="str">
        <f>IF(受診情報3422[[#This Row],[骨]]="希望",TRUE,"")</f>
        <v/>
      </c>
      <c r="AM19" s="7" t="str">
        <f>IF(受診情報3422[[#This Row],[アレルギー検査]]="希望",TRUE,"")</f>
        <v/>
      </c>
      <c r="AN19" s="7" t="str">
        <f>IF(受診情報3422[[#This Row],[前立腺]]="希望",TRUE,"")</f>
        <v/>
      </c>
      <c r="AO19" s="35" t="str">
        <f>IF(受診情報3422[[#This Row],[腫瘍マーカー
3種]]="希望",TRUE,"")</f>
        <v/>
      </c>
      <c r="AP19" s="8" t="str">
        <f>IF(受診情報3422[[#This Row],[性別]]="男性",1,IF(受診情報3422[[#This Row],[性別]]="女性",2,""))</f>
        <v/>
      </c>
      <c r="BA19" t="s">
        <v>47</v>
      </c>
    </row>
    <row r="20" spans="1:53" ht="30" customHeight="1" x14ac:dyDescent="0.4">
      <c r="A20" s="1">
        <f t="shared" si="0"/>
        <v>12</v>
      </c>
      <c r="B20" s="13"/>
      <c r="C20" s="14"/>
      <c r="D20" s="15"/>
      <c r="E20" s="16"/>
      <c r="F20" s="16"/>
      <c r="G20" s="16"/>
      <c r="H20" s="17"/>
      <c r="I20" s="44"/>
      <c r="J20" s="18"/>
      <c r="K20" s="16"/>
      <c r="L20" s="20"/>
      <c r="M20" s="16"/>
      <c r="N20" s="21"/>
      <c r="O20" s="46"/>
      <c r="P20" s="22"/>
      <c r="Q20" s="46"/>
      <c r="R20" s="22"/>
      <c r="S20" s="46"/>
      <c r="T20" s="22"/>
      <c r="U20" s="46"/>
      <c r="V20" s="22"/>
      <c r="W20" s="46"/>
      <c r="X20" s="22"/>
      <c r="Y20" s="46"/>
      <c r="Z20" s="22"/>
      <c r="AA20" s="46"/>
      <c r="AB20" s="34"/>
      <c r="AC20" s="7" t="str">
        <f>IF(受診情報3422[[#This Row],[子宮]]="希望",TRUE,"")</f>
        <v/>
      </c>
      <c r="AD20" s="7" t="str">
        <f>IF(受診情報3422[[#This Row],[HPV]]="希望",TRUE,"")</f>
        <v/>
      </c>
      <c r="AE20" s="7" t="str">
        <f>IF(受診情報3422[[#This Row],[乳がん]]="希望",TRUE,"")</f>
        <v/>
      </c>
      <c r="AF20" s="7" t="str">
        <f>IF(受診情報3422[[#This Row],[脳]]="希望",TRUE,"")</f>
        <v/>
      </c>
      <c r="AG20" s="7" t="str">
        <f>IF(受診情報3422[[#This Row],[肺がん]]="希望",TRUE,"")</f>
        <v/>
      </c>
      <c r="AH20" s="7" t="str">
        <f>IF(受診情報3422[[#This Row],[PET]]="希望",TRUE,"")</f>
        <v/>
      </c>
      <c r="AI20" s="7" t="str">
        <f>IF(受診情報3422[[#This Row],[大腸CT]]="希望",TRUE,"")</f>
        <v/>
      </c>
      <c r="AJ20" s="7" t="str">
        <f>IF(受診情報3422[[#This Row],[心臓]]="希望",TRUE,"")</f>
        <v/>
      </c>
      <c r="AK20" s="7" t="str">
        <f>IF(受診情報3422[[#This Row],[ピロリ]]="希望",TRUE,"")</f>
        <v/>
      </c>
      <c r="AL20" s="7" t="str">
        <f>IF(受診情報3422[[#This Row],[骨]]="希望",TRUE,"")</f>
        <v/>
      </c>
      <c r="AM20" s="7" t="str">
        <f>IF(受診情報3422[[#This Row],[アレルギー検査]]="希望",TRUE,"")</f>
        <v/>
      </c>
      <c r="AN20" s="7" t="str">
        <f>IF(受診情報3422[[#This Row],[前立腺]]="希望",TRUE,"")</f>
        <v/>
      </c>
      <c r="AO20" s="35" t="str">
        <f>IF(受診情報3422[[#This Row],[腫瘍マーカー
3種]]="希望",TRUE,"")</f>
        <v/>
      </c>
      <c r="AP20" s="8" t="str">
        <f>IF(受診情報3422[[#This Row],[性別]]="男性",1,IF(受診情報3422[[#This Row],[性別]]="女性",2,""))</f>
        <v/>
      </c>
    </row>
    <row r="21" spans="1:53" ht="30" customHeight="1" x14ac:dyDescent="0.4">
      <c r="A21" s="1">
        <f t="shared" si="0"/>
        <v>13</v>
      </c>
      <c r="B21" s="13"/>
      <c r="C21" s="14"/>
      <c r="D21" s="15"/>
      <c r="E21" s="16"/>
      <c r="F21" s="16"/>
      <c r="G21" s="16"/>
      <c r="H21" s="17"/>
      <c r="I21" s="44"/>
      <c r="J21" s="18"/>
      <c r="K21" s="16"/>
      <c r="L21" s="20"/>
      <c r="M21" s="16"/>
      <c r="N21" s="21"/>
      <c r="O21" s="46"/>
      <c r="P21" s="22"/>
      <c r="Q21" s="46"/>
      <c r="R21" s="22"/>
      <c r="S21" s="46"/>
      <c r="T21" s="22"/>
      <c r="U21" s="46"/>
      <c r="V21" s="22"/>
      <c r="W21" s="46"/>
      <c r="X21" s="22"/>
      <c r="Y21" s="46"/>
      <c r="Z21" s="22"/>
      <c r="AA21" s="46"/>
      <c r="AB21" s="34"/>
      <c r="AC21" s="7" t="str">
        <f>IF(受診情報3422[[#This Row],[子宮]]="希望",TRUE,"")</f>
        <v/>
      </c>
      <c r="AD21" s="7" t="str">
        <f>IF(受診情報3422[[#This Row],[HPV]]="希望",TRUE,"")</f>
        <v/>
      </c>
      <c r="AE21" s="7" t="str">
        <f>IF(受診情報3422[[#This Row],[乳がん]]="希望",TRUE,"")</f>
        <v/>
      </c>
      <c r="AF21" s="7" t="str">
        <f>IF(受診情報3422[[#This Row],[脳]]="希望",TRUE,"")</f>
        <v/>
      </c>
      <c r="AG21" s="7" t="str">
        <f>IF(受診情報3422[[#This Row],[肺がん]]="希望",TRUE,"")</f>
        <v/>
      </c>
      <c r="AH21" s="7" t="str">
        <f>IF(受診情報3422[[#This Row],[PET]]="希望",TRUE,"")</f>
        <v/>
      </c>
      <c r="AI21" s="7" t="str">
        <f>IF(受診情報3422[[#This Row],[大腸CT]]="希望",TRUE,"")</f>
        <v/>
      </c>
      <c r="AJ21" s="7" t="str">
        <f>IF(受診情報3422[[#This Row],[心臓]]="希望",TRUE,"")</f>
        <v/>
      </c>
      <c r="AK21" s="7" t="str">
        <f>IF(受診情報3422[[#This Row],[ピロリ]]="希望",TRUE,"")</f>
        <v/>
      </c>
      <c r="AL21" s="7" t="str">
        <f>IF(受診情報3422[[#This Row],[骨]]="希望",TRUE,"")</f>
        <v/>
      </c>
      <c r="AM21" s="7" t="str">
        <f>IF(受診情報3422[[#This Row],[アレルギー検査]]="希望",TRUE,"")</f>
        <v/>
      </c>
      <c r="AN21" s="7" t="str">
        <f>IF(受診情報3422[[#This Row],[前立腺]]="希望",TRUE,"")</f>
        <v/>
      </c>
      <c r="AO21" s="35" t="str">
        <f>IF(受診情報3422[[#This Row],[腫瘍マーカー
3種]]="希望",TRUE,"")</f>
        <v/>
      </c>
      <c r="AP21" s="8" t="str">
        <f>IF(受診情報3422[[#This Row],[性別]]="男性",1,IF(受診情報3422[[#This Row],[性別]]="女性",2,""))</f>
        <v/>
      </c>
    </row>
    <row r="22" spans="1:53" ht="30" customHeight="1" x14ac:dyDescent="0.4">
      <c r="A22" s="1">
        <f t="shared" si="0"/>
        <v>14</v>
      </c>
      <c r="B22" s="13"/>
      <c r="C22" s="14"/>
      <c r="D22" s="15"/>
      <c r="E22" s="16"/>
      <c r="F22" s="16"/>
      <c r="G22" s="16"/>
      <c r="H22" s="17"/>
      <c r="I22" s="44"/>
      <c r="J22" s="18"/>
      <c r="K22" s="16"/>
      <c r="L22" s="20"/>
      <c r="M22" s="16"/>
      <c r="N22" s="21"/>
      <c r="O22" s="46"/>
      <c r="P22" s="22"/>
      <c r="Q22" s="46"/>
      <c r="R22" s="22"/>
      <c r="S22" s="46"/>
      <c r="T22" s="22"/>
      <c r="U22" s="46"/>
      <c r="V22" s="22"/>
      <c r="W22" s="46"/>
      <c r="X22" s="22"/>
      <c r="Y22" s="46"/>
      <c r="Z22" s="22"/>
      <c r="AA22" s="46"/>
      <c r="AB22" s="34"/>
      <c r="AC22" s="7" t="str">
        <f>IF(受診情報3422[[#This Row],[子宮]]="希望",TRUE,"")</f>
        <v/>
      </c>
      <c r="AD22" s="7" t="str">
        <f>IF(受診情報3422[[#This Row],[HPV]]="希望",TRUE,"")</f>
        <v/>
      </c>
      <c r="AE22" s="7" t="str">
        <f>IF(受診情報3422[[#This Row],[乳がん]]="希望",TRUE,"")</f>
        <v/>
      </c>
      <c r="AF22" s="7" t="str">
        <f>IF(受診情報3422[[#This Row],[脳]]="希望",TRUE,"")</f>
        <v/>
      </c>
      <c r="AG22" s="7" t="str">
        <f>IF(受診情報3422[[#This Row],[肺がん]]="希望",TRUE,"")</f>
        <v/>
      </c>
      <c r="AH22" s="7" t="str">
        <f>IF(受診情報3422[[#This Row],[PET]]="希望",TRUE,"")</f>
        <v/>
      </c>
      <c r="AI22" s="7" t="str">
        <f>IF(受診情報3422[[#This Row],[大腸CT]]="希望",TRUE,"")</f>
        <v/>
      </c>
      <c r="AJ22" s="7" t="str">
        <f>IF(受診情報3422[[#This Row],[心臓]]="希望",TRUE,"")</f>
        <v/>
      </c>
      <c r="AK22" s="7" t="str">
        <f>IF(受診情報3422[[#This Row],[ピロリ]]="希望",TRUE,"")</f>
        <v/>
      </c>
      <c r="AL22" s="7" t="str">
        <f>IF(受診情報3422[[#This Row],[骨]]="希望",TRUE,"")</f>
        <v/>
      </c>
      <c r="AM22" s="7" t="str">
        <f>IF(受診情報3422[[#This Row],[アレルギー検査]]="希望",TRUE,"")</f>
        <v/>
      </c>
      <c r="AN22" s="7" t="str">
        <f>IF(受診情報3422[[#This Row],[前立腺]]="希望",TRUE,"")</f>
        <v/>
      </c>
      <c r="AO22" s="35" t="str">
        <f>IF(受診情報3422[[#This Row],[腫瘍マーカー
3種]]="希望",TRUE,"")</f>
        <v/>
      </c>
      <c r="AP22" s="8" t="str">
        <f>IF(受診情報3422[[#This Row],[性別]]="男性",1,IF(受診情報3422[[#This Row],[性別]]="女性",2,""))</f>
        <v/>
      </c>
    </row>
    <row r="23" spans="1:53" ht="30" customHeight="1" x14ac:dyDescent="0.4">
      <c r="A23" s="1">
        <f t="shared" si="0"/>
        <v>15</v>
      </c>
      <c r="B23" s="13"/>
      <c r="C23" s="14"/>
      <c r="D23" s="15"/>
      <c r="E23" s="16"/>
      <c r="F23" s="16"/>
      <c r="G23" s="16"/>
      <c r="H23" s="17"/>
      <c r="I23" s="44"/>
      <c r="J23" s="18"/>
      <c r="K23" s="16"/>
      <c r="L23" s="20"/>
      <c r="M23" s="16"/>
      <c r="N23" s="21"/>
      <c r="O23" s="46"/>
      <c r="P23" s="22"/>
      <c r="Q23" s="46"/>
      <c r="R23" s="22"/>
      <c r="S23" s="46"/>
      <c r="T23" s="22"/>
      <c r="U23" s="46"/>
      <c r="V23" s="22"/>
      <c r="W23" s="46"/>
      <c r="X23" s="22"/>
      <c r="Y23" s="46"/>
      <c r="Z23" s="22"/>
      <c r="AA23" s="46"/>
      <c r="AB23" s="34"/>
      <c r="AC23" s="7" t="str">
        <f>IF(受診情報3422[[#This Row],[子宮]]="希望",TRUE,"")</f>
        <v/>
      </c>
      <c r="AD23" s="7" t="str">
        <f>IF(受診情報3422[[#This Row],[HPV]]="希望",TRUE,"")</f>
        <v/>
      </c>
      <c r="AE23" s="7" t="str">
        <f>IF(受診情報3422[[#This Row],[乳がん]]="希望",TRUE,"")</f>
        <v/>
      </c>
      <c r="AF23" s="7" t="str">
        <f>IF(受診情報3422[[#This Row],[脳]]="希望",TRUE,"")</f>
        <v/>
      </c>
      <c r="AG23" s="7" t="str">
        <f>IF(受診情報3422[[#This Row],[肺がん]]="希望",TRUE,"")</f>
        <v/>
      </c>
      <c r="AH23" s="7" t="str">
        <f>IF(受診情報3422[[#This Row],[PET]]="希望",TRUE,"")</f>
        <v/>
      </c>
      <c r="AI23" s="7" t="str">
        <f>IF(受診情報3422[[#This Row],[大腸CT]]="希望",TRUE,"")</f>
        <v/>
      </c>
      <c r="AJ23" s="7" t="str">
        <f>IF(受診情報3422[[#This Row],[心臓]]="希望",TRUE,"")</f>
        <v/>
      </c>
      <c r="AK23" s="7" t="str">
        <f>IF(受診情報3422[[#This Row],[ピロリ]]="希望",TRUE,"")</f>
        <v/>
      </c>
      <c r="AL23" s="7" t="str">
        <f>IF(受診情報3422[[#This Row],[骨]]="希望",TRUE,"")</f>
        <v/>
      </c>
      <c r="AM23" s="7" t="str">
        <f>IF(受診情報3422[[#This Row],[アレルギー検査]]="希望",TRUE,"")</f>
        <v/>
      </c>
      <c r="AN23" s="7" t="str">
        <f>IF(受診情報3422[[#This Row],[前立腺]]="希望",TRUE,"")</f>
        <v/>
      </c>
      <c r="AO23" s="35" t="str">
        <f>IF(受診情報3422[[#This Row],[腫瘍マーカー
3種]]="希望",TRUE,"")</f>
        <v/>
      </c>
      <c r="AP23" s="8" t="str">
        <f>IF(受診情報3422[[#This Row],[性別]]="男性",1,IF(受診情報3422[[#This Row],[性別]]="女性",2,""))</f>
        <v/>
      </c>
    </row>
    <row r="24" spans="1:53" ht="30" customHeight="1" x14ac:dyDescent="0.4">
      <c r="A24" s="1">
        <f t="shared" si="0"/>
        <v>16</v>
      </c>
      <c r="B24" s="13"/>
      <c r="C24" s="14"/>
      <c r="D24" s="15"/>
      <c r="E24" s="16"/>
      <c r="F24" s="16"/>
      <c r="G24" s="16"/>
      <c r="H24" s="17"/>
      <c r="I24" s="44"/>
      <c r="J24" s="18"/>
      <c r="K24" s="16"/>
      <c r="L24" s="20"/>
      <c r="M24" s="16"/>
      <c r="N24" s="21"/>
      <c r="O24" s="46"/>
      <c r="P24" s="22"/>
      <c r="Q24" s="46"/>
      <c r="R24" s="22"/>
      <c r="S24" s="46"/>
      <c r="T24" s="22"/>
      <c r="U24" s="46"/>
      <c r="V24" s="22"/>
      <c r="W24" s="46"/>
      <c r="X24" s="22"/>
      <c r="Y24" s="46"/>
      <c r="Z24" s="22"/>
      <c r="AA24" s="46"/>
      <c r="AB24" s="34"/>
      <c r="AC24" s="7" t="str">
        <f>IF(受診情報3422[[#This Row],[子宮]]="希望",TRUE,"")</f>
        <v/>
      </c>
      <c r="AD24" s="7" t="str">
        <f>IF(受診情報3422[[#This Row],[HPV]]="希望",TRUE,"")</f>
        <v/>
      </c>
      <c r="AE24" s="7" t="str">
        <f>IF(受診情報3422[[#This Row],[乳がん]]="希望",TRUE,"")</f>
        <v/>
      </c>
      <c r="AF24" s="7" t="str">
        <f>IF(受診情報3422[[#This Row],[脳]]="希望",TRUE,"")</f>
        <v/>
      </c>
      <c r="AG24" s="7" t="str">
        <f>IF(受診情報3422[[#This Row],[肺がん]]="希望",TRUE,"")</f>
        <v/>
      </c>
      <c r="AH24" s="7" t="str">
        <f>IF(受診情報3422[[#This Row],[PET]]="希望",TRUE,"")</f>
        <v/>
      </c>
      <c r="AI24" s="7" t="str">
        <f>IF(受診情報3422[[#This Row],[大腸CT]]="希望",TRUE,"")</f>
        <v/>
      </c>
      <c r="AJ24" s="7" t="str">
        <f>IF(受診情報3422[[#This Row],[心臓]]="希望",TRUE,"")</f>
        <v/>
      </c>
      <c r="AK24" s="7" t="str">
        <f>IF(受診情報3422[[#This Row],[ピロリ]]="希望",TRUE,"")</f>
        <v/>
      </c>
      <c r="AL24" s="7" t="str">
        <f>IF(受診情報3422[[#This Row],[骨]]="希望",TRUE,"")</f>
        <v/>
      </c>
      <c r="AM24" s="7" t="str">
        <f>IF(受診情報3422[[#This Row],[アレルギー検査]]="希望",TRUE,"")</f>
        <v/>
      </c>
      <c r="AN24" s="7" t="str">
        <f>IF(受診情報3422[[#This Row],[前立腺]]="希望",TRUE,"")</f>
        <v/>
      </c>
      <c r="AO24" s="35" t="str">
        <f>IF(受診情報3422[[#This Row],[腫瘍マーカー
3種]]="希望",TRUE,"")</f>
        <v/>
      </c>
      <c r="AP24" s="8" t="str">
        <f>IF(受診情報3422[[#This Row],[性別]]="男性",1,IF(受診情報3422[[#This Row],[性別]]="女性",2,""))</f>
        <v/>
      </c>
    </row>
    <row r="25" spans="1:53" ht="30" customHeight="1" x14ac:dyDescent="0.4">
      <c r="A25" s="1">
        <f t="shared" si="0"/>
        <v>17</v>
      </c>
      <c r="B25" s="13"/>
      <c r="C25" s="14"/>
      <c r="D25" s="15"/>
      <c r="E25" s="16"/>
      <c r="F25" s="16"/>
      <c r="G25" s="16"/>
      <c r="H25" s="17"/>
      <c r="I25" s="44"/>
      <c r="J25" s="18"/>
      <c r="K25" s="16"/>
      <c r="L25" s="20"/>
      <c r="M25" s="16"/>
      <c r="N25" s="21"/>
      <c r="O25" s="46"/>
      <c r="P25" s="22"/>
      <c r="Q25" s="46"/>
      <c r="R25" s="22"/>
      <c r="S25" s="46"/>
      <c r="T25" s="22"/>
      <c r="U25" s="46"/>
      <c r="V25" s="22"/>
      <c r="W25" s="46"/>
      <c r="X25" s="22"/>
      <c r="Y25" s="46"/>
      <c r="Z25" s="22"/>
      <c r="AA25" s="46"/>
      <c r="AB25" s="34"/>
      <c r="AC25" s="7" t="str">
        <f>IF(受診情報3422[[#This Row],[子宮]]="希望",TRUE,"")</f>
        <v/>
      </c>
      <c r="AD25" s="7" t="str">
        <f>IF(受診情報3422[[#This Row],[HPV]]="希望",TRUE,"")</f>
        <v/>
      </c>
      <c r="AE25" s="7" t="str">
        <f>IF(受診情報3422[[#This Row],[乳がん]]="希望",TRUE,"")</f>
        <v/>
      </c>
      <c r="AF25" s="7" t="str">
        <f>IF(受診情報3422[[#This Row],[脳]]="希望",TRUE,"")</f>
        <v/>
      </c>
      <c r="AG25" s="7" t="str">
        <f>IF(受診情報3422[[#This Row],[肺がん]]="希望",TRUE,"")</f>
        <v/>
      </c>
      <c r="AH25" s="7" t="str">
        <f>IF(受診情報3422[[#This Row],[PET]]="希望",TRUE,"")</f>
        <v/>
      </c>
      <c r="AI25" s="7" t="str">
        <f>IF(受診情報3422[[#This Row],[大腸CT]]="希望",TRUE,"")</f>
        <v/>
      </c>
      <c r="AJ25" s="7" t="str">
        <f>IF(受診情報3422[[#This Row],[心臓]]="希望",TRUE,"")</f>
        <v/>
      </c>
      <c r="AK25" s="7" t="str">
        <f>IF(受診情報3422[[#This Row],[ピロリ]]="希望",TRUE,"")</f>
        <v/>
      </c>
      <c r="AL25" s="7" t="str">
        <f>IF(受診情報3422[[#This Row],[骨]]="希望",TRUE,"")</f>
        <v/>
      </c>
      <c r="AM25" s="7" t="str">
        <f>IF(受診情報3422[[#This Row],[アレルギー検査]]="希望",TRUE,"")</f>
        <v/>
      </c>
      <c r="AN25" s="7" t="str">
        <f>IF(受診情報3422[[#This Row],[前立腺]]="希望",TRUE,"")</f>
        <v/>
      </c>
      <c r="AO25" s="35" t="str">
        <f>IF(受診情報3422[[#This Row],[腫瘍マーカー
3種]]="希望",TRUE,"")</f>
        <v/>
      </c>
      <c r="AP25" s="8" t="str">
        <f>IF(受診情報3422[[#This Row],[性別]]="男性",1,IF(受診情報3422[[#This Row],[性別]]="女性",2,""))</f>
        <v/>
      </c>
    </row>
    <row r="26" spans="1:53" ht="30" customHeight="1" x14ac:dyDescent="0.4">
      <c r="A26" s="1">
        <f t="shared" si="0"/>
        <v>18</v>
      </c>
      <c r="B26" s="13"/>
      <c r="C26" s="14"/>
      <c r="D26" s="15"/>
      <c r="E26" s="16"/>
      <c r="F26" s="16"/>
      <c r="G26" s="16"/>
      <c r="H26" s="17"/>
      <c r="I26" s="44"/>
      <c r="J26" s="18"/>
      <c r="K26" s="19"/>
      <c r="L26" s="20"/>
      <c r="M26" s="16"/>
      <c r="N26" s="21"/>
      <c r="O26" s="46"/>
      <c r="P26" s="22"/>
      <c r="Q26" s="46"/>
      <c r="R26" s="22"/>
      <c r="S26" s="46"/>
      <c r="T26" s="22"/>
      <c r="U26" s="46"/>
      <c r="V26" s="22"/>
      <c r="W26" s="46"/>
      <c r="X26" s="22"/>
      <c r="Y26" s="46"/>
      <c r="Z26" s="22"/>
      <c r="AA26" s="46"/>
      <c r="AB26" s="34"/>
      <c r="AC26" s="7" t="str">
        <f>IF(受診情報3422[[#This Row],[子宮]]="希望",TRUE,"")</f>
        <v/>
      </c>
      <c r="AD26" s="7" t="str">
        <f>IF(受診情報3422[[#This Row],[HPV]]="希望",TRUE,"")</f>
        <v/>
      </c>
      <c r="AE26" s="7" t="str">
        <f>IF(受診情報3422[[#This Row],[乳がん]]="希望",TRUE,"")</f>
        <v/>
      </c>
      <c r="AF26" s="7" t="str">
        <f>IF(受診情報3422[[#This Row],[脳]]="希望",TRUE,"")</f>
        <v/>
      </c>
      <c r="AG26" s="7" t="str">
        <f>IF(受診情報3422[[#This Row],[肺がん]]="希望",TRUE,"")</f>
        <v/>
      </c>
      <c r="AH26" s="7" t="str">
        <f>IF(受診情報3422[[#This Row],[PET]]="希望",TRUE,"")</f>
        <v/>
      </c>
      <c r="AI26" s="7" t="str">
        <f>IF(受診情報3422[[#This Row],[大腸CT]]="希望",TRUE,"")</f>
        <v/>
      </c>
      <c r="AJ26" s="7" t="str">
        <f>IF(受診情報3422[[#This Row],[心臓]]="希望",TRUE,"")</f>
        <v/>
      </c>
      <c r="AK26" s="7" t="str">
        <f>IF(受診情報3422[[#This Row],[ピロリ]]="希望",TRUE,"")</f>
        <v/>
      </c>
      <c r="AL26" s="7" t="str">
        <f>IF(受診情報3422[[#This Row],[骨]]="希望",TRUE,"")</f>
        <v/>
      </c>
      <c r="AM26" s="7" t="str">
        <f>IF(受診情報3422[[#This Row],[アレルギー検査]]="希望",TRUE,"")</f>
        <v/>
      </c>
      <c r="AN26" s="7" t="str">
        <f>IF(受診情報3422[[#This Row],[前立腺]]="希望",TRUE,"")</f>
        <v/>
      </c>
      <c r="AO26" s="35" t="str">
        <f>IF(受診情報3422[[#This Row],[腫瘍マーカー
3種]]="希望",TRUE,"")</f>
        <v/>
      </c>
      <c r="AP26" s="8" t="str">
        <f>IF(受診情報3422[[#This Row],[性別]]="男性",1,IF(受診情報3422[[#This Row],[性別]]="女性",2,""))</f>
        <v/>
      </c>
    </row>
    <row r="27" spans="1:53" ht="30" customHeight="1" x14ac:dyDescent="0.4">
      <c r="A27" s="1">
        <f t="shared" si="0"/>
        <v>19</v>
      </c>
      <c r="B27" s="13"/>
      <c r="C27" s="14"/>
      <c r="D27" s="15"/>
      <c r="E27" s="16"/>
      <c r="F27" s="16"/>
      <c r="G27" s="16"/>
      <c r="H27" s="17"/>
      <c r="I27" s="44"/>
      <c r="J27" s="18"/>
      <c r="K27" s="16"/>
      <c r="L27" s="20"/>
      <c r="M27" s="16"/>
      <c r="N27" s="21"/>
      <c r="O27" s="46"/>
      <c r="P27" s="22"/>
      <c r="Q27" s="46"/>
      <c r="R27" s="22"/>
      <c r="S27" s="46"/>
      <c r="T27" s="22"/>
      <c r="U27" s="46"/>
      <c r="V27" s="22"/>
      <c r="W27" s="46"/>
      <c r="X27" s="22"/>
      <c r="Y27" s="46"/>
      <c r="Z27" s="22"/>
      <c r="AA27" s="46"/>
      <c r="AB27" s="34"/>
      <c r="AC27" s="7" t="str">
        <f>IF(受診情報3422[[#This Row],[子宮]]="希望",TRUE,"")</f>
        <v/>
      </c>
      <c r="AD27" s="7" t="str">
        <f>IF(受診情報3422[[#This Row],[HPV]]="希望",TRUE,"")</f>
        <v/>
      </c>
      <c r="AE27" s="7" t="str">
        <f>IF(受診情報3422[[#This Row],[乳がん]]="希望",TRUE,"")</f>
        <v/>
      </c>
      <c r="AF27" s="7" t="str">
        <f>IF(受診情報3422[[#This Row],[脳]]="希望",TRUE,"")</f>
        <v/>
      </c>
      <c r="AG27" s="7" t="str">
        <f>IF(受診情報3422[[#This Row],[肺がん]]="希望",TRUE,"")</f>
        <v/>
      </c>
      <c r="AH27" s="7" t="str">
        <f>IF(受診情報3422[[#This Row],[PET]]="希望",TRUE,"")</f>
        <v/>
      </c>
      <c r="AI27" s="7" t="str">
        <f>IF(受診情報3422[[#This Row],[大腸CT]]="希望",TRUE,"")</f>
        <v/>
      </c>
      <c r="AJ27" s="7" t="str">
        <f>IF(受診情報3422[[#This Row],[心臓]]="希望",TRUE,"")</f>
        <v/>
      </c>
      <c r="AK27" s="7" t="str">
        <f>IF(受診情報3422[[#This Row],[ピロリ]]="希望",TRUE,"")</f>
        <v/>
      </c>
      <c r="AL27" s="7" t="str">
        <f>IF(受診情報3422[[#This Row],[骨]]="希望",TRUE,"")</f>
        <v/>
      </c>
      <c r="AM27" s="7" t="str">
        <f>IF(受診情報3422[[#This Row],[アレルギー検査]]="希望",TRUE,"")</f>
        <v/>
      </c>
      <c r="AN27" s="7" t="str">
        <f>IF(受診情報3422[[#This Row],[前立腺]]="希望",TRUE,"")</f>
        <v/>
      </c>
      <c r="AO27" s="35" t="str">
        <f>IF(受診情報3422[[#This Row],[腫瘍マーカー
3種]]="希望",TRUE,"")</f>
        <v/>
      </c>
      <c r="AP27" s="8" t="str">
        <f>IF(受診情報3422[[#This Row],[性別]]="男性",1,IF(受診情報3422[[#This Row],[性別]]="女性",2,""))</f>
        <v/>
      </c>
    </row>
    <row r="28" spans="1:53" ht="30" customHeight="1" x14ac:dyDescent="0.4">
      <c r="A28" s="1">
        <f t="shared" si="0"/>
        <v>20</v>
      </c>
      <c r="B28" s="13"/>
      <c r="C28" s="14"/>
      <c r="D28" s="15"/>
      <c r="E28" s="16"/>
      <c r="F28" s="16"/>
      <c r="G28" s="16"/>
      <c r="H28" s="17"/>
      <c r="I28" s="44"/>
      <c r="J28" s="18"/>
      <c r="K28" s="16"/>
      <c r="L28" s="20"/>
      <c r="M28" s="16"/>
      <c r="N28" s="21"/>
      <c r="O28" s="46"/>
      <c r="P28" s="22"/>
      <c r="Q28" s="46"/>
      <c r="R28" s="22"/>
      <c r="S28" s="46"/>
      <c r="T28" s="22"/>
      <c r="U28" s="46"/>
      <c r="V28" s="22"/>
      <c r="W28" s="46"/>
      <c r="X28" s="22"/>
      <c r="Y28" s="46"/>
      <c r="Z28" s="22"/>
      <c r="AA28" s="46"/>
      <c r="AB28" s="34"/>
      <c r="AC28" s="7" t="str">
        <f>IF(受診情報3422[[#This Row],[子宮]]="希望",TRUE,"")</f>
        <v/>
      </c>
      <c r="AD28" s="7" t="str">
        <f>IF(受診情報3422[[#This Row],[HPV]]="希望",TRUE,"")</f>
        <v/>
      </c>
      <c r="AE28" s="7" t="str">
        <f>IF(受診情報3422[[#This Row],[乳がん]]="希望",TRUE,"")</f>
        <v/>
      </c>
      <c r="AF28" s="7" t="str">
        <f>IF(受診情報3422[[#This Row],[脳]]="希望",TRUE,"")</f>
        <v/>
      </c>
      <c r="AG28" s="7" t="str">
        <f>IF(受診情報3422[[#This Row],[肺がん]]="希望",TRUE,"")</f>
        <v/>
      </c>
      <c r="AH28" s="7" t="str">
        <f>IF(受診情報3422[[#This Row],[PET]]="希望",TRUE,"")</f>
        <v/>
      </c>
      <c r="AI28" s="7" t="str">
        <f>IF(受診情報3422[[#This Row],[大腸CT]]="希望",TRUE,"")</f>
        <v/>
      </c>
      <c r="AJ28" s="7" t="str">
        <f>IF(受診情報3422[[#This Row],[心臓]]="希望",TRUE,"")</f>
        <v/>
      </c>
      <c r="AK28" s="7" t="str">
        <f>IF(受診情報3422[[#This Row],[ピロリ]]="希望",TRUE,"")</f>
        <v/>
      </c>
      <c r="AL28" s="7" t="str">
        <f>IF(受診情報3422[[#This Row],[骨]]="希望",TRUE,"")</f>
        <v/>
      </c>
      <c r="AM28" s="7" t="str">
        <f>IF(受診情報3422[[#This Row],[アレルギー検査]]="希望",TRUE,"")</f>
        <v/>
      </c>
      <c r="AN28" s="7" t="str">
        <f>IF(受診情報3422[[#This Row],[前立腺]]="希望",TRUE,"")</f>
        <v/>
      </c>
      <c r="AO28" s="35" t="str">
        <f>IF(受診情報3422[[#This Row],[腫瘍マーカー
3種]]="希望",TRUE,"")</f>
        <v/>
      </c>
      <c r="AP28" s="8" t="str">
        <f>IF(受診情報3422[[#This Row],[性別]]="男性",1,IF(受診情報3422[[#This Row],[性別]]="女性",2,""))</f>
        <v/>
      </c>
    </row>
    <row r="29" spans="1:53" ht="30" customHeight="1" x14ac:dyDescent="0.4">
      <c r="A29" s="1">
        <f t="shared" si="0"/>
        <v>21</v>
      </c>
      <c r="B29" s="13"/>
      <c r="C29" s="14"/>
      <c r="D29" s="15"/>
      <c r="E29" s="16"/>
      <c r="F29" s="16"/>
      <c r="G29" s="16"/>
      <c r="H29" s="17"/>
      <c r="I29" s="44"/>
      <c r="J29" s="18"/>
      <c r="K29" s="16"/>
      <c r="L29" s="20"/>
      <c r="M29" s="16"/>
      <c r="N29" s="21"/>
      <c r="O29" s="46"/>
      <c r="P29" s="22"/>
      <c r="Q29" s="46"/>
      <c r="R29" s="22"/>
      <c r="S29" s="46"/>
      <c r="T29" s="22"/>
      <c r="U29" s="46"/>
      <c r="V29" s="22"/>
      <c r="W29" s="46"/>
      <c r="X29" s="22"/>
      <c r="Y29" s="46"/>
      <c r="Z29" s="22"/>
      <c r="AA29" s="46"/>
      <c r="AB29" s="34"/>
      <c r="AC29" s="7" t="str">
        <f>IF(受診情報3422[[#This Row],[子宮]]="希望",TRUE,"")</f>
        <v/>
      </c>
      <c r="AD29" s="7" t="str">
        <f>IF(受診情報3422[[#This Row],[HPV]]="希望",TRUE,"")</f>
        <v/>
      </c>
      <c r="AE29" s="7" t="str">
        <f>IF(受診情報3422[[#This Row],[乳がん]]="希望",TRUE,"")</f>
        <v/>
      </c>
      <c r="AF29" s="7" t="str">
        <f>IF(受診情報3422[[#This Row],[脳]]="希望",TRUE,"")</f>
        <v/>
      </c>
      <c r="AG29" s="7" t="str">
        <f>IF(受診情報3422[[#This Row],[肺がん]]="希望",TRUE,"")</f>
        <v/>
      </c>
      <c r="AH29" s="7" t="str">
        <f>IF(受診情報3422[[#This Row],[PET]]="希望",TRUE,"")</f>
        <v/>
      </c>
      <c r="AI29" s="7" t="str">
        <f>IF(受診情報3422[[#This Row],[大腸CT]]="希望",TRUE,"")</f>
        <v/>
      </c>
      <c r="AJ29" s="7" t="str">
        <f>IF(受診情報3422[[#This Row],[心臓]]="希望",TRUE,"")</f>
        <v/>
      </c>
      <c r="AK29" s="7" t="str">
        <f>IF(受診情報3422[[#This Row],[ピロリ]]="希望",TRUE,"")</f>
        <v/>
      </c>
      <c r="AL29" s="7" t="str">
        <f>IF(受診情報3422[[#This Row],[骨]]="希望",TRUE,"")</f>
        <v/>
      </c>
      <c r="AM29" s="7" t="str">
        <f>IF(受診情報3422[[#This Row],[アレルギー検査]]="希望",TRUE,"")</f>
        <v/>
      </c>
      <c r="AN29" s="7" t="str">
        <f>IF(受診情報3422[[#This Row],[前立腺]]="希望",TRUE,"")</f>
        <v/>
      </c>
      <c r="AO29" s="35" t="str">
        <f>IF(受診情報3422[[#This Row],[腫瘍マーカー
3種]]="希望",TRUE,"")</f>
        <v/>
      </c>
      <c r="AP29" s="8" t="str">
        <f>IF(受診情報3422[[#This Row],[性別]]="男性",1,IF(受診情報3422[[#This Row],[性別]]="女性",2,""))</f>
        <v/>
      </c>
    </row>
    <row r="30" spans="1:53" ht="30" customHeight="1" x14ac:dyDescent="0.4">
      <c r="A30" s="1">
        <f t="shared" si="0"/>
        <v>22</v>
      </c>
      <c r="B30" s="13"/>
      <c r="C30" s="14"/>
      <c r="D30" s="15"/>
      <c r="E30" s="16"/>
      <c r="F30" s="16"/>
      <c r="G30" s="16"/>
      <c r="H30" s="17"/>
      <c r="I30" s="44"/>
      <c r="J30" s="18"/>
      <c r="K30" s="16"/>
      <c r="L30" s="20"/>
      <c r="M30" s="16"/>
      <c r="N30" s="21"/>
      <c r="O30" s="46"/>
      <c r="P30" s="22"/>
      <c r="Q30" s="46"/>
      <c r="R30" s="22"/>
      <c r="S30" s="46"/>
      <c r="T30" s="22"/>
      <c r="U30" s="46"/>
      <c r="V30" s="22"/>
      <c r="W30" s="46"/>
      <c r="X30" s="22"/>
      <c r="Y30" s="46"/>
      <c r="Z30" s="22"/>
      <c r="AA30" s="46"/>
      <c r="AB30" s="34"/>
      <c r="AC30" s="7" t="str">
        <f>IF(受診情報3422[[#This Row],[子宮]]="希望",TRUE,"")</f>
        <v/>
      </c>
      <c r="AD30" s="7" t="str">
        <f>IF(受診情報3422[[#This Row],[HPV]]="希望",TRUE,"")</f>
        <v/>
      </c>
      <c r="AE30" s="7" t="str">
        <f>IF(受診情報3422[[#This Row],[乳がん]]="希望",TRUE,"")</f>
        <v/>
      </c>
      <c r="AF30" s="7" t="str">
        <f>IF(受診情報3422[[#This Row],[脳]]="希望",TRUE,"")</f>
        <v/>
      </c>
      <c r="AG30" s="7" t="str">
        <f>IF(受診情報3422[[#This Row],[肺がん]]="希望",TRUE,"")</f>
        <v/>
      </c>
      <c r="AH30" s="7" t="str">
        <f>IF(受診情報3422[[#This Row],[PET]]="希望",TRUE,"")</f>
        <v/>
      </c>
      <c r="AI30" s="7" t="str">
        <f>IF(受診情報3422[[#This Row],[大腸CT]]="希望",TRUE,"")</f>
        <v/>
      </c>
      <c r="AJ30" s="7" t="str">
        <f>IF(受診情報3422[[#This Row],[心臓]]="希望",TRUE,"")</f>
        <v/>
      </c>
      <c r="AK30" s="7" t="str">
        <f>IF(受診情報3422[[#This Row],[ピロリ]]="希望",TRUE,"")</f>
        <v/>
      </c>
      <c r="AL30" s="7" t="str">
        <f>IF(受診情報3422[[#This Row],[骨]]="希望",TRUE,"")</f>
        <v/>
      </c>
      <c r="AM30" s="7" t="str">
        <f>IF(受診情報3422[[#This Row],[アレルギー検査]]="希望",TRUE,"")</f>
        <v/>
      </c>
      <c r="AN30" s="7" t="str">
        <f>IF(受診情報3422[[#This Row],[前立腺]]="希望",TRUE,"")</f>
        <v/>
      </c>
      <c r="AO30" s="35" t="str">
        <f>IF(受診情報3422[[#This Row],[腫瘍マーカー
3種]]="希望",TRUE,"")</f>
        <v/>
      </c>
      <c r="AP30" s="8" t="str">
        <f>IF(受診情報3422[[#This Row],[性別]]="男性",1,IF(受診情報3422[[#This Row],[性別]]="女性",2,""))</f>
        <v/>
      </c>
    </row>
    <row r="31" spans="1:53" ht="30" customHeight="1" x14ac:dyDescent="0.4">
      <c r="A31" s="1">
        <f t="shared" si="0"/>
        <v>23</v>
      </c>
      <c r="B31" s="13"/>
      <c r="C31" s="14"/>
      <c r="D31" s="15"/>
      <c r="E31" s="16"/>
      <c r="F31" s="16"/>
      <c r="G31" s="16"/>
      <c r="H31" s="17"/>
      <c r="I31" s="44"/>
      <c r="J31" s="18"/>
      <c r="K31" s="16"/>
      <c r="L31" s="20"/>
      <c r="M31" s="16"/>
      <c r="N31" s="21"/>
      <c r="O31" s="46"/>
      <c r="P31" s="22"/>
      <c r="Q31" s="46"/>
      <c r="R31" s="22"/>
      <c r="S31" s="46"/>
      <c r="T31" s="22"/>
      <c r="U31" s="46"/>
      <c r="V31" s="22"/>
      <c r="W31" s="46"/>
      <c r="X31" s="22"/>
      <c r="Y31" s="46"/>
      <c r="Z31" s="22"/>
      <c r="AA31" s="46"/>
      <c r="AB31" s="34"/>
      <c r="AC31" s="7" t="str">
        <f>IF(受診情報3422[[#This Row],[子宮]]="希望",TRUE,"")</f>
        <v/>
      </c>
      <c r="AD31" s="7" t="str">
        <f>IF(受診情報3422[[#This Row],[HPV]]="希望",TRUE,"")</f>
        <v/>
      </c>
      <c r="AE31" s="7" t="str">
        <f>IF(受診情報3422[[#This Row],[乳がん]]="希望",TRUE,"")</f>
        <v/>
      </c>
      <c r="AF31" s="7" t="str">
        <f>IF(受診情報3422[[#This Row],[脳]]="希望",TRUE,"")</f>
        <v/>
      </c>
      <c r="AG31" s="7" t="str">
        <f>IF(受診情報3422[[#This Row],[肺がん]]="希望",TRUE,"")</f>
        <v/>
      </c>
      <c r="AH31" s="7" t="str">
        <f>IF(受診情報3422[[#This Row],[PET]]="希望",TRUE,"")</f>
        <v/>
      </c>
      <c r="AI31" s="7" t="str">
        <f>IF(受診情報3422[[#This Row],[大腸CT]]="希望",TRUE,"")</f>
        <v/>
      </c>
      <c r="AJ31" s="7" t="str">
        <f>IF(受診情報3422[[#This Row],[心臓]]="希望",TRUE,"")</f>
        <v/>
      </c>
      <c r="AK31" s="7" t="str">
        <f>IF(受診情報3422[[#This Row],[ピロリ]]="希望",TRUE,"")</f>
        <v/>
      </c>
      <c r="AL31" s="7" t="str">
        <f>IF(受診情報3422[[#This Row],[骨]]="希望",TRUE,"")</f>
        <v/>
      </c>
      <c r="AM31" s="7" t="str">
        <f>IF(受診情報3422[[#This Row],[アレルギー検査]]="希望",TRUE,"")</f>
        <v/>
      </c>
      <c r="AN31" s="7" t="str">
        <f>IF(受診情報3422[[#This Row],[前立腺]]="希望",TRUE,"")</f>
        <v/>
      </c>
      <c r="AO31" s="35" t="str">
        <f>IF(受診情報3422[[#This Row],[腫瘍マーカー
3種]]="希望",TRUE,"")</f>
        <v/>
      </c>
      <c r="AP31" s="8" t="str">
        <f>IF(受診情報3422[[#This Row],[性別]]="男性",1,IF(受診情報3422[[#This Row],[性別]]="女性",2,""))</f>
        <v/>
      </c>
    </row>
    <row r="32" spans="1:53" ht="30" customHeight="1" x14ac:dyDescent="0.4">
      <c r="A32" s="1">
        <f t="shared" si="0"/>
        <v>24</v>
      </c>
      <c r="B32" s="13"/>
      <c r="C32" s="14"/>
      <c r="D32" s="15"/>
      <c r="E32" s="16"/>
      <c r="F32" s="16"/>
      <c r="G32" s="16"/>
      <c r="H32" s="17"/>
      <c r="I32" s="44"/>
      <c r="J32" s="18"/>
      <c r="K32" s="16"/>
      <c r="L32" s="20"/>
      <c r="M32" s="16"/>
      <c r="N32" s="21"/>
      <c r="O32" s="46"/>
      <c r="P32" s="22"/>
      <c r="Q32" s="46"/>
      <c r="R32" s="22"/>
      <c r="S32" s="46"/>
      <c r="T32" s="22"/>
      <c r="U32" s="46"/>
      <c r="V32" s="22"/>
      <c r="W32" s="46"/>
      <c r="X32" s="22"/>
      <c r="Y32" s="46"/>
      <c r="Z32" s="22"/>
      <c r="AA32" s="46"/>
      <c r="AB32" s="34"/>
      <c r="AC32" s="7" t="str">
        <f>IF(受診情報3422[[#This Row],[子宮]]="希望",TRUE,"")</f>
        <v/>
      </c>
      <c r="AD32" s="7" t="str">
        <f>IF(受診情報3422[[#This Row],[HPV]]="希望",TRUE,"")</f>
        <v/>
      </c>
      <c r="AE32" s="7" t="str">
        <f>IF(受診情報3422[[#This Row],[乳がん]]="希望",TRUE,"")</f>
        <v/>
      </c>
      <c r="AF32" s="7" t="str">
        <f>IF(受診情報3422[[#This Row],[脳]]="希望",TRUE,"")</f>
        <v/>
      </c>
      <c r="AG32" s="7" t="str">
        <f>IF(受診情報3422[[#This Row],[肺がん]]="希望",TRUE,"")</f>
        <v/>
      </c>
      <c r="AH32" s="7" t="str">
        <f>IF(受診情報3422[[#This Row],[PET]]="希望",TRUE,"")</f>
        <v/>
      </c>
      <c r="AI32" s="7" t="str">
        <f>IF(受診情報3422[[#This Row],[大腸CT]]="希望",TRUE,"")</f>
        <v/>
      </c>
      <c r="AJ32" s="7" t="str">
        <f>IF(受診情報3422[[#This Row],[心臓]]="希望",TRUE,"")</f>
        <v/>
      </c>
      <c r="AK32" s="7" t="str">
        <f>IF(受診情報3422[[#This Row],[ピロリ]]="希望",TRUE,"")</f>
        <v/>
      </c>
      <c r="AL32" s="7" t="str">
        <f>IF(受診情報3422[[#This Row],[骨]]="希望",TRUE,"")</f>
        <v/>
      </c>
      <c r="AM32" s="7" t="str">
        <f>IF(受診情報3422[[#This Row],[アレルギー検査]]="希望",TRUE,"")</f>
        <v/>
      </c>
      <c r="AN32" s="7" t="str">
        <f>IF(受診情報3422[[#This Row],[前立腺]]="希望",TRUE,"")</f>
        <v/>
      </c>
      <c r="AO32" s="35" t="str">
        <f>IF(受診情報3422[[#This Row],[腫瘍マーカー
3種]]="希望",TRUE,"")</f>
        <v/>
      </c>
      <c r="AP32" s="8" t="str">
        <f>IF(受診情報3422[[#This Row],[性別]]="男性",1,IF(受診情報3422[[#This Row],[性別]]="女性",2,""))</f>
        <v/>
      </c>
    </row>
    <row r="33" spans="1:42" ht="30" customHeight="1" x14ac:dyDescent="0.4">
      <c r="A33" s="1">
        <f t="shared" si="0"/>
        <v>25</v>
      </c>
      <c r="B33" s="13"/>
      <c r="C33" s="14"/>
      <c r="D33" s="15"/>
      <c r="E33" s="16"/>
      <c r="F33" s="16"/>
      <c r="G33" s="16"/>
      <c r="H33" s="17"/>
      <c r="I33" s="44"/>
      <c r="J33" s="18"/>
      <c r="K33" s="16"/>
      <c r="L33" s="20"/>
      <c r="M33" s="16"/>
      <c r="N33" s="21"/>
      <c r="O33" s="46"/>
      <c r="P33" s="22"/>
      <c r="Q33" s="46"/>
      <c r="R33" s="22"/>
      <c r="S33" s="46"/>
      <c r="T33" s="22"/>
      <c r="U33" s="46"/>
      <c r="V33" s="22"/>
      <c r="W33" s="46"/>
      <c r="X33" s="22"/>
      <c r="Y33" s="46"/>
      <c r="Z33" s="22"/>
      <c r="AA33" s="46"/>
      <c r="AB33" s="34"/>
      <c r="AC33" s="7" t="str">
        <f>IF(受診情報3422[[#This Row],[子宮]]="希望",TRUE,"")</f>
        <v/>
      </c>
      <c r="AD33" s="7" t="str">
        <f>IF(受診情報3422[[#This Row],[HPV]]="希望",TRUE,"")</f>
        <v/>
      </c>
      <c r="AE33" s="7" t="str">
        <f>IF(受診情報3422[[#This Row],[乳がん]]="希望",TRUE,"")</f>
        <v/>
      </c>
      <c r="AF33" s="7" t="str">
        <f>IF(受診情報3422[[#This Row],[脳]]="希望",TRUE,"")</f>
        <v/>
      </c>
      <c r="AG33" s="7" t="str">
        <f>IF(受診情報3422[[#This Row],[肺がん]]="希望",TRUE,"")</f>
        <v/>
      </c>
      <c r="AH33" s="7" t="str">
        <f>IF(受診情報3422[[#This Row],[PET]]="希望",TRUE,"")</f>
        <v/>
      </c>
      <c r="AI33" s="7" t="str">
        <f>IF(受診情報3422[[#This Row],[大腸CT]]="希望",TRUE,"")</f>
        <v/>
      </c>
      <c r="AJ33" s="7" t="str">
        <f>IF(受診情報3422[[#This Row],[心臓]]="希望",TRUE,"")</f>
        <v/>
      </c>
      <c r="AK33" s="7" t="str">
        <f>IF(受診情報3422[[#This Row],[ピロリ]]="希望",TRUE,"")</f>
        <v/>
      </c>
      <c r="AL33" s="7" t="str">
        <f>IF(受診情報3422[[#This Row],[骨]]="希望",TRUE,"")</f>
        <v/>
      </c>
      <c r="AM33" s="7" t="str">
        <f>IF(受診情報3422[[#This Row],[アレルギー検査]]="希望",TRUE,"")</f>
        <v/>
      </c>
      <c r="AN33" s="7" t="str">
        <f>IF(受診情報3422[[#This Row],[前立腺]]="希望",TRUE,"")</f>
        <v/>
      </c>
      <c r="AO33" s="35" t="str">
        <f>IF(受診情報3422[[#This Row],[腫瘍マーカー
3種]]="希望",TRUE,"")</f>
        <v/>
      </c>
      <c r="AP33" s="8" t="str">
        <f>IF(受診情報3422[[#This Row],[性別]]="男性",1,IF(受診情報3422[[#This Row],[性別]]="女性",2,""))</f>
        <v/>
      </c>
    </row>
    <row r="34" spans="1:42" ht="30" customHeight="1" x14ac:dyDescent="0.4">
      <c r="A34" s="1">
        <f t="shared" si="0"/>
        <v>26</v>
      </c>
      <c r="B34" s="13"/>
      <c r="C34" s="14"/>
      <c r="D34" s="15"/>
      <c r="E34" s="16"/>
      <c r="F34" s="16"/>
      <c r="G34" s="16"/>
      <c r="H34" s="17"/>
      <c r="I34" s="44"/>
      <c r="J34" s="18"/>
      <c r="K34" s="16"/>
      <c r="L34" s="20"/>
      <c r="M34" s="16"/>
      <c r="N34" s="21"/>
      <c r="O34" s="46"/>
      <c r="P34" s="22"/>
      <c r="Q34" s="46"/>
      <c r="R34" s="22"/>
      <c r="S34" s="46"/>
      <c r="T34" s="22"/>
      <c r="U34" s="46"/>
      <c r="V34" s="22"/>
      <c r="W34" s="46"/>
      <c r="X34" s="22"/>
      <c r="Y34" s="46"/>
      <c r="Z34" s="22"/>
      <c r="AA34" s="46"/>
      <c r="AB34" s="34"/>
      <c r="AC34" s="7" t="str">
        <f>IF(受診情報3422[[#This Row],[子宮]]="希望",TRUE,"")</f>
        <v/>
      </c>
      <c r="AD34" s="7" t="str">
        <f>IF(受診情報3422[[#This Row],[HPV]]="希望",TRUE,"")</f>
        <v/>
      </c>
      <c r="AE34" s="7" t="str">
        <f>IF(受診情報3422[[#This Row],[乳がん]]="希望",TRUE,"")</f>
        <v/>
      </c>
      <c r="AF34" s="7" t="str">
        <f>IF(受診情報3422[[#This Row],[脳]]="希望",TRUE,"")</f>
        <v/>
      </c>
      <c r="AG34" s="7" t="str">
        <f>IF(受診情報3422[[#This Row],[肺がん]]="希望",TRUE,"")</f>
        <v/>
      </c>
      <c r="AH34" s="7" t="str">
        <f>IF(受診情報3422[[#This Row],[PET]]="希望",TRUE,"")</f>
        <v/>
      </c>
      <c r="AI34" s="7" t="str">
        <f>IF(受診情報3422[[#This Row],[大腸CT]]="希望",TRUE,"")</f>
        <v/>
      </c>
      <c r="AJ34" s="7" t="str">
        <f>IF(受診情報3422[[#This Row],[心臓]]="希望",TRUE,"")</f>
        <v/>
      </c>
      <c r="AK34" s="7" t="str">
        <f>IF(受診情報3422[[#This Row],[ピロリ]]="希望",TRUE,"")</f>
        <v/>
      </c>
      <c r="AL34" s="7" t="str">
        <f>IF(受診情報3422[[#This Row],[骨]]="希望",TRUE,"")</f>
        <v/>
      </c>
      <c r="AM34" s="7" t="str">
        <f>IF(受診情報3422[[#This Row],[アレルギー検査]]="希望",TRUE,"")</f>
        <v/>
      </c>
      <c r="AN34" s="7" t="str">
        <f>IF(受診情報3422[[#This Row],[前立腺]]="希望",TRUE,"")</f>
        <v/>
      </c>
      <c r="AO34" s="35" t="str">
        <f>IF(受診情報3422[[#This Row],[腫瘍マーカー
3種]]="希望",TRUE,"")</f>
        <v/>
      </c>
      <c r="AP34" s="8" t="str">
        <f>IF(受診情報3422[[#This Row],[性別]]="男性",1,IF(受診情報3422[[#This Row],[性別]]="女性",2,""))</f>
        <v/>
      </c>
    </row>
    <row r="35" spans="1:42" ht="30" customHeight="1" x14ac:dyDescent="0.4">
      <c r="A35" s="1">
        <f t="shared" si="0"/>
        <v>27</v>
      </c>
      <c r="B35" s="13"/>
      <c r="C35" s="14"/>
      <c r="D35" s="15"/>
      <c r="E35" s="16"/>
      <c r="F35" s="16"/>
      <c r="G35" s="16"/>
      <c r="H35" s="17"/>
      <c r="I35" s="44"/>
      <c r="J35" s="18"/>
      <c r="K35" s="16"/>
      <c r="L35" s="20"/>
      <c r="M35" s="16"/>
      <c r="N35" s="21"/>
      <c r="O35" s="46"/>
      <c r="P35" s="22"/>
      <c r="Q35" s="46"/>
      <c r="R35" s="22"/>
      <c r="S35" s="46"/>
      <c r="T35" s="22"/>
      <c r="U35" s="46"/>
      <c r="V35" s="22"/>
      <c r="W35" s="46"/>
      <c r="X35" s="22"/>
      <c r="Y35" s="46"/>
      <c r="Z35" s="22"/>
      <c r="AA35" s="46"/>
      <c r="AB35" s="34"/>
      <c r="AC35" s="7" t="str">
        <f>IF(受診情報3422[[#This Row],[子宮]]="希望",TRUE,"")</f>
        <v/>
      </c>
      <c r="AD35" s="7" t="str">
        <f>IF(受診情報3422[[#This Row],[HPV]]="希望",TRUE,"")</f>
        <v/>
      </c>
      <c r="AE35" s="7" t="str">
        <f>IF(受診情報3422[[#This Row],[乳がん]]="希望",TRUE,"")</f>
        <v/>
      </c>
      <c r="AF35" s="7" t="str">
        <f>IF(受診情報3422[[#This Row],[脳]]="希望",TRUE,"")</f>
        <v/>
      </c>
      <c r="AG35" s="7" t="str">
        <f>IF(受診情報3422[[#This Row],[肺がん]]="希望",TRUE,"")</f>
        <v/>
      </c>
      <c r="AH35" s="7" t="str">
        <f>IF(受診情報3422[[#This Row],[PET]]="希望",TRUE,"")</f>
        <v/>
      </c>
      <c r="AI35" s="7" t="str">
        <f>IF(受診情報3422[[#This Row],[大腸CT]]="希望",TRUE,"")</f>
        <v/>
      </c>
      <c r="AJ35" s="7" t="str">
        <f>IF(受診情報3422[[#This Row],[心臓]]="希望",TRUE,"")</f>
        <v/>
      </c>
      <c r="AK35" s="7" t="str">
        <f>IF(受診情報3422[[#This Row],[ピロリ]]="希望",TRUE,"")</f>
        <v/>
      </c>
      <c r="AL35" s="7" t="str">
        <f>IF(受診情報3422[[#This Row],[骨]]="希望",TRUE,"")</f>
        <v/>
      </c>
      <c r="AM35" s="7" t="str">
        <f>IF(受診情報3422[[#This Row],[アレルギー検査]]="希望",TRUE,"")</f>
        <v/>
      </c>
      <c r="AN35" s="7" t="str">
        <f>IF(受診情報3422[[#This Row],[前立腺]]="希望",TRUE,"")</f>
        <v/>
      </c>
      <c r="AO35" s="35" t="str">
        <f>IF(受診情報3422[[#This Row],[腫瘍マーカー
3種]]="希望",TRUE,"")</f>
        <v/>
      </c>
      <c r="AP35" s="8" t="str">
        <f>IF(受診情報3422[[#This Row],[性別]]="男性",1,IF(受診情報3422[[#This Row],[性別]]="女性",2,""))</f>
        <v/>
      </c>
    </row>
    <row r="36" spans="1:42" ht="30" customHeight="1" x14ac:dyDescent="0.4">
      <c r="A36" s="1">
        <f t="shared" si="0"/>
        <v>28</v>
      </c>
      <c r="B36" s="13"/>
      <c r="C36" s="14"/>
      <c r="D36" s="15"/>
      <c r="E36" s="16"/>
      <c r="F36" s="16"/>
      <c r="G36" s="16"/>
      <c r="H36" s="17"/>
      <c r="I36" s="44"/>
      <c r="J36" s="18"/>
      <c r="K36" s="16"/>
      <c r="L36" s="20"/>
      <c r="M36" s="16"/>
      <c r="N36" s="21"/>
      <c r="O36" s="46"/>
      <c r="P36" s="22"/>
      <c r="Q36" s="46"/>
      <c r="R36" s="22"/>
      <c r="S36" s="46"/>
      <c r="T36" s="22"/>
      <c r="U36" s="46"/>
      <c r="V36" s="22"/>
      <c r="W36" s="46"/>
      <c r="X36" s="22"/>
      <c r="Y36" s="46"/>
      <c r="Z36" s="22"/>
      <c r="AA36" s="46"/>
      <c r="AB36" s="34"/>
      <c r="AC36" s="7" t="str">
        <f>IF(受診情報3422[[#This Row],[子宮]]="希望",TRUE,"")</f>
        <v/>
      </c>
      <c r="AD36" s="7" t="str">
        <f>IF(受診情報3422[[#This Row],[HPV]]="希望",TRUE,"")</f>
        <v/>
      </c>
      <c r="AE36" s="7" t="str">
        <f>IF(受診情報3422[[#This Row],[乳がん]]="希望",TRUE,"")</f>
        <v/>
      </c>
      <c r="AF36" s="7" t="str">
        <f>IF(受診情報3422[[#This Row],[脳]]="希望",TRUE,"")</f>
        <v/>
      </c>
      <c r="AG36" s="7" t="str">
        <f>IF(受診情報3422[[#This Row],[肺がん]]="希望",TRUE,"")</f>
        <v/>
      </c>
      <c r="AH36" s="7" t="str">
        <f>IF(受診情報3422[[#This Row],[PET]]="希望",TRUE,"")</f>
        <v/>
      </c>
      <c r="AI36" s="7" t="str">
        <f>IF(受診情報3422[[#This Row],[大腸CT]]="希望",TRUE,"")</f>
        <v/>
      </c>
      <c r="AJ36" s="7" t="str">
        <f>IF(受診情報3422[[#This Row],[心臓]]="希望",TRUE,"")</f>
        <v/>
      </c>
      <c r="AK36" s="7" t="str">
        <f>IF(受診情報3422[[#This Row],[ピロリ]]="希望",TRUE,"")</f>
        <v/>
      </c>
      <c r="AL36" s="7" t="str">
        <f>IF(受診情報3422[[#This Row],[骨]]="希望",TRUE,"")</f>
        <v/>
      </c>
      <c r="AM36" s="7" t="str">
        <f>IF(受診情報3422[[#This Row],[アレルギー検査]]="希望",TRUE,"")</f>
        <v/>
      </c>
      <c r="AN36" s="7" t="str">
        <f>IF(受診情報3422[[#This Row],[前立腺]]="希望",TRUE,"")</f>
        <v/>
      </c>
      <c r="AO36" s="35" t="str">
        <f>IF(受診情報3422[[#This Row],[腫瘍マーカー
3種]]="希望",TRUE,"")</f>
        <v/>
      </c>
      <c r="AP36" s="8" t="str">
        <f>IF(受診情報3422[[#This Row],[性別]]="男性",1,IF(受診情報3422[[#This Row],[性別]]="女性",2,""))</f>
        <v/>
      </c>
    </row>
    <row r="37" spans="1:42" ht="30" customHeight="1" x14ac:dyDescent="0.4">
      <c r="A37" s="1">
        <f t="shared" si="0"/>
        <v>29</v>
      </c>
      <c r="B37" s="13"/>
      <c r="C37" s="14"/>
      <c r="D37" s="15"/>
      <c r="E37" s="16"/>
      <c r="F37" s="16"/>
      <c r="G37" s="16"/>
      <c r="H37" s="17"/>
      <c r="I37" s="44"/>
      <c r="J37" s="18"/>
      <c r="K37" s="16"/>
      <c r="L37" s="20"/>
      <c r="M37" s="16"/>
      <c r="N37" s="21"/>
      <c r="O37" s="46"/>
      <c r="P37" s="22"/>
      <c r="Q37" s="46"/>
      <c r="R37" s="22"/>
      <c r="S37" s="46"/>
      <c r="T37" s="22"/>
      <c r="U37" s="46"/>
      <c r="V37" s="22"/>
      <c r="W37" s="46"/>
      <c r="X37" s="22"/>
      <c r="Y37" s="46"/>
      <c r="Z37" s="22"/>
      <c r="AA37" s="46"/>
      <c r="AB37" s="34"/>
      <c r="AC37" s="7" t="str">
        <f>IF(受診情報3422[[#This Row],[子宮]]="希望",TRUE,"")</f>
        <v/>
      </c>
      <c r="AD37" s="7" t="str">
        <f>IF(受診情報3422[[#This Row],[HPV]]="希望",TRUE,"")</f>
        <v/>
      </c>
      <c r="AE37" s="7" t="str">
        <f>IF(受診情報3422[[#This Row],[乳がん]]="希望",TRUE,"")</f>
        <v/>
      </c>
      <c r="AF37" s="7" t="str">
        <f>IF(受診情報3422[[#This Row],[脳]]="希望",TRUE,"")</f>
        <v/>
      </c>
      <c r="AG37" s="7" t="str">
        <f>IF(受診情報3422[[#This Row],[肺がん]]="希望",TRUE,"")</f>
        <v/>
      </c>
      <c r="AH37" s="7" t="str">
        <f>IF(受診情報3422[[#This Row],[PET]]="希望",TRUE,"")</f>
        <v/>
      </c>
      <c r="AI37" s="7" t="str">
        <f>IF(受診情報3422[[#This Row],[大腸CT]]="希望",TRUE,"")</f>
        <v/>
      </c>
      <c r="AJ37" s="7" t="str">
        <f>IF(受診情報3422[[#This Row],[心臓]]="希望",TRUE,"")</f>
        <v/>
      </c>
      <c r="AK37" s="7" t="str">
        <f>IF(受診情報3422[[#This Row],[ピロリ]]="希望",TRUE,"")</f>
        <v/>
      </c>
      <c r="AL37" s="7" t="str">
        <f>IF(受診情報3422[[#This Row],[骨]]="希望",TRUE,"")</f>
        <v/>
      </c>
      <c r="AM37" s="7" t="str">
        <f>IF(受診情報3422[[#This Row],[アレルギー検査]]="希望",TRUE,"")</f>
        <v/>
      </c>
      <c r="AN37" s="7" t="str">
        <f>IF(受診情報3422[[#This Row],[前立腺]]="希望",TRUE,"")</f>
        <v/>
      </c>
      <c r="AO37" s="35" t="str">
        <f>IF(受診情報3422[[#This Row],[腫瘍マーカー
3種]]="希望",TRUE,"")</f>
        <v/>
      </c>
      <c r="AP37" s="8" t="str">
        <f>IF(受診情報3422[[#This Row],[性別]]="男性",1,IF(受診情報3422[[#This Row],[性別]]="女性",2,""))</f>
        <v/>
      </c>
    </row>
    <row r="38" spans="1:42" ht="30" customHeight="1" x14ac:dyDescent="0.4">
      <c r="A38" s="1">
        <f t="shared" si="0"/>
        <v>30</v>
      </c>
      <c r="B38" s="13"/>
      <c r="C38" s="14"/>
      <c r="D38" s="15"/>
      <c r="E38" s="16"/>
      <c r="F38" s="16"/>
      <c r="G38" s="16"/>
      <c r="H38" s="17"/>
      <c r="I38" s="44"/>
      <c r="J38" s="18"/>
      <c r="K38" s="16"/>
      <c r="L38" s="20"/>
      <c r="M38" s="16"/>
      <c r="N38" s="21"/>
      <c r="O38" s="46"/>
      <c r="P38" s="22"/>
      <c r="Q38" s="46"/>
      <c r="R38" s="22"/>
      <c r="S38" s="46"/>
      <c r="T38" s="22"/>
      <c r="U38" s="46"/>
      <c r="V38" s="22"/>
      <c r="W38" s="46"/>
      <c r="X38" s="22"/>
      <c r="Y38" s="46"/>
      <c r="Z38" s="22"/>
      <c r="AA38" s="46"/>
      <c r="AB38" s="34"/>
      <c r="AC38" s="7" t="str">
        <f>IF(受診情報3422[[#This Row],[子宮]]="希望",TRUE,"")</f>
        <v/>
      </c>
      <c r="AD38" s="7" t="str">
        <f>IF(受診情報3422[[#This Row],[HPV]]="希望",TRUE,"")</f>
        <v/>
      </c>
      <c r="AE38" s="7" t="str">
        <f>IF(受診情報3422[[#This Row],[乳がん]]="希望",TRUE,"")</f>
        <v/>
      </c>
      <c r="AF38" s="7" t="str">
        <f>IF(受診情報3422[[#This Row],[脳]]="希望",TRUE,"")</f>
        <v/>
      </c>
      <c r="AG38" s="7" t="str">
        <f>IF(受診情報3422[[#This Row],[肺がん]]="希望",TRUE,"")</f>
        <v/>
      </c>
      <c r="AH38" s="7" t="str">
        <f>IF(受診情報3422[[#This Row],[PET]]="希望",TRUE,"")</f>
        <v/>
      </c>
      <c r="AI38" s="7" t="str">
        <f>IF(受診情報3422[[#This Row],[大腸CT]]="希望",TRUE,"")</f>
        <v/>
      </c>
      <c r="AJ38" s="7" t="str">
        <f>IF(受診情報3422[[#This Row],[心臓]]="希望",TRUE,"")</f>
        <v/>
      </c>
      <c r="AK38" s="7" t="str">
        <f>IF(受診情報3422[[#This Row],[ピロリ]]="希望",TRUE,"")</f>
        <v/>
      </c>
      <c r="AL38" s="7" t="str">
        <f>IF(受診情報3422[[#This Row],[骨]]="希望",TRUE,"")</f>
        <v/>
      </c>
      <c r="AM38" s="7" t="str">
        <f>IF(受診情報3422[[#This Row],[アレルギー検査]]="希望",TRUE,"")</f>
        <v/>
      </c>
      <c r="AN38" s="7" t="str">
        <f>IF(受診情報3422[[#This Row],[前立腺]]="希望",TRUE,"")</f>
        <v/>
      </c>
      <c r="AO38" s="35" t="str">
        <f>IF(受診情報3422[[#This Row],[腫瘍マーカー
3種]]="希望",TRUE,"")</f>
        <v/>
      </c>
      <c r="AP38" s="8" t="str">
        <f>IF(受診情報3422[[#This Row],[性別]]="男性",1,IF(受診情報3422[[#This Row],[性別]]="女性",2,""))</f>
        <v/>
      </c>
    </row>
    <row r="39" spans="1:42" ht="30" customHeight="1" x14ac:dyDescent="0.4">
      <c r="A39" s="1">
        <f t="shared" si="0"/>
        <v>31</v>
      </c>
      <c r="B39" s="13"/>
      <c r="C39" s="14"/>
      <c r="D39" s="15"/>
      <c r="E39" s="16"/>
      <c r="F39" s="16"/>
      <c r="G39" s="16"/>
      <c r="H39" s="17"/>
      <c r="I39" s="44"/>
      <c r="J39" s="18"/>
      <c r="K39" s="16"/>
      <c r="L39" s="20"/>
      <c r="M39" s="16"/>
      <c r="N39" s="21"/>
      <c r="O39" s="46"/>
      <c r="P39" s="22"/>
      <c r="Q39" s="46"/>
      <c r="R39" s="22"/>
      <c r="S39" s="46"/>
      <c r="T39" s="22"/>
      <c r="U39" s="46"/>
      <c r="V39" s="22"/>
      <c r="W39" s="46"/>
      <c r="X39" s="22"/>
      <c r="Y39" s="46"/>
      <c r="Z39" s="22"/>
      <c r="AA39" s="46"/>
      <c r="AB39" s="34"/>
      <c r="AC39" s="7" t="str">
        <f>IF(受診情報3422[[#This Row],[子宮]]="希望",TRUE,"")</f>
        <v/>
      </c>
      <c r="AD39" s="7" t="str">
        <f>IF(受診情報3422[[#This Row],[HPV]]="希望",TRUE,"")</f>
        <v/>
      </c>
      <c r="AE39" s="7" t="str">
        <f>IF(受診情報3422[[#This Row],[乳がん]]="希望",TRUE,"")</f>
        <v/>
      </c>
      <c r="AF39" s="7" t="str">
        <f>IF(受診情報3422[[#This Row],[脳]]="希望",TRUE,"")</f>
        <v/>
      </c>
      <c r="AG39" s="7" t="str">
        <f>IF(受診情報3422[[#This Row],[肺がん]]="希望",TRUE,"")</f>
        <v/>
      </c>
      <c r="AH39" s="7" t="str">
        <f>IF(受診情報3422[[#This Row],[PET]]="希望",TRUE,"")</f>
        <v/>
      </c>
      <c r="AI39" s="7" t="str">
        <f>IF(受診情報3422[[#This Row],[大腸CT]]="希望",TRUE,"")</f>
        <v/>
      </c>
      <c r="AJ39" s="7" t="str">
        <f>IF(受診情報3422[[#This Row],[心臓]]="希望",TRUE,"")</f>
        <v/>
      </c>
      <c r="AK39" s="7" t="str">
        <f>IF(受診情報3422[[#This Row],[ピロリ]]="希望",TRUE,"")</f>
        <v/>
      </c>
      <c r="AL39" s="7" t="str">
        <f>IF(受診情報3422[[#This Row],[骨]]="希望",TRUE,"")</f>
        <v/>
      </c>
      <c r="AM39" s="7" t="str">
        <f>IF(受診情報3422[[#This Row],[アレルギー検査]]="希望",TRUE,"")</f>
        <v/>
      </c>
      <c r="AN39" s="7" t="str">
        <f>IF(受診情報3422[[#This Row],[前立腺]]="希望",TRUE,"")</f>
        <v/>
      </c>
      <c r="AO39" s="35" t="str">
        <f>IF(受診情報3422[[#This Row],[腫瘍マーカー
3種]]="希望",TRUE,"")</f>
        <v/>
      </c>
      <c r="AP39" s="8" t="str">
        <f>IF(受診情報3422[[#This Row],[性別]]="男性",1,IF(受診情報3422[[#This Row],[性別]]="女性",2,""))</f>
        <v/>
      </c>
    </row>
    <row r="40" spans="1:42" ht="30" customHeight="1" x14ac:dyDescent="0.4">
      <c r="A40" s="1">
        <f t="shared" si="0"/>
        <v>32</v>
      </c>
      <c r="B40" s="13"/>
      <c r="C40" s="14"/>
      <c r="D40" s="15"/>
      <c r="E40" s="16"/>
      <c r="F40" s="16"/>
      <c r="G40" s="16"/>
      <c r="H40" s="17"/>
      <c r="I40" s="44"/>
      <c r="J40" s="18"/>
      <c r="K40" s="16"/>
      <c r="L40" s="20"/>
      <c r="M40" s="16"/>
      <c r="N40" s="21"/>
      <c r="O40" s="46"/>
      <c r="P40" s="22"/>
      <c r="Q40" s="46"/>
      <c r="R40" s="22"/>
      <c r="S40" s="46"/>
      <c r="T40" s="22"/>
      <c r="U40" s="46"/>
      <c r="V40" s="22"/>
      <c r="W40" s="46"/>
      <c r="X40" s="22"/>
      <c r="Y40" s="46"/>
      <c r="Z40" s="22"/>
      <c r="AA40" s="46"/>
      <c r="AB40" s="34"/>
      <c r="AC40" s="7" t="str">
        <f>IF(受診情報3422[[#This Row],[子宮]]="希望",TRUE,"")</f>
        <v/>
      </c>
      <c r="AD40" s="7" t="str">
        <f>IF(受診情報3422[[#This Row],[HPV]]="希望",TRUE,"")</f>
        <v/>
      </c>
      <c r="AE40" s="7" t="str">
        <f>IF(受診情報3422[[#This Row],[乳がん]]="希望",TRUE,"")</f>
        <v/>
      </c>
      <c r="AF40" s="7" t="str">
        <f>IF(受診情報3422[[#This Row],[脳]]="希望",TRUE,"")</f>
        <v/>
      </c>
      <c r="AG40" s="7" t="str">
        <f>IF(受診情報3422[[#This Row],[肺がん]]="希望",TRUE,"")</f>
        <v/>
      </c>
      <c r="AH40" s="7" t="str">
        <f>IF(受診情報3422[[#This Row],[PET]]="希望",TRUE,"")</f>
        <v/>
      </c>
      <c r="AI40" s="7" t="str">
        <f>IF(受診情報3422[[#This Row],[大腸CT]]="希望",TRUE,"")</f>
        <v/>
      </c>
      <c r="AJ40" s="7" t="str">
        <f>IF(受診情報3422[[#This Row],[心臓]]="希望",TRUE,"")</f>
        <v/>
      </c>
      <c r="AK40" s="7" t="str">
        <f>IF(受診情報3422[[#This Row],[ピロリ]]="希望",TRUE,"")</f>
        <v/>
      </c>
      <c r="AL40" s="7" t="str">
        <f>IF(受診情報3422[[#This Row],[骨]]="希望",TRUE,"")</f>
        <v/>
      </c>
      <c r="AM40" s="7" t="str">
        <f>IF(受診情報3422[[#This Row],[アレルギー検査]]="希望",TRUE,"")</f>
        <v/>
      </c>
      <c r="AN40" s="7" t="str">
        <f>IF(受診情報3422[[#This Row],[前立腺]]="希望",TRUE,"")</f>
        <v/>
      </c>
      <c r="AO40" s="35" t="str">
        <f>IF(受診情報3422[[#This Row],[腫瘍マーカー
3種]]="希望",TRUE,"")</f>
        <v/>
      </c>
      <c r="AP40" s="8" t="str">
        <f>IF(受診情報3422[[#This Row],[性別]]="男性",1,IF(受診情報3422[[#This Row],[性別]]="女性",2,""))</f>
        <v/>
      </c>
    </row>
    <row r="41" spans="1:42" ht="30" customHeight="1" x14ac:dyDescent="0.4">
      <c r="A41" s="1">
        <f t="shared" si="0"/>
        <v>33</v>
      </c>
      <c r="B41" s="13"/>
      <c r="C41" s="14"/>
      <c r="D41" s="15"/>
      <c r="E41" s="16"/>
      <c r="F41" s="16"/>
      <c r="G41" s="16"/>
      <c r="H41" s="17"/>
      <c r="I41" s="44"/>
      <c r="J41" s="18"/>
      <c r="K41" s="16"/>
      <c r="L41" s="20"/>
      <c r="M41" s="16"/>
      <c r="N41" s="21"/>
      <c r="O41" s="46"/>
      <c r="P41" s="22"/>
      <c r="Q41" s="46"/>
      <c r="R41" s="22"/>
      <c r="S41" s="46"/>
      <c r="T41" s="22"/>
      <c r="U41" s="46"/>
      <c r="V41" s="22"/>
      <c r="W41" s="46"/>
      <c r="X41" s="22"/>
      <c r="Y41" s="46"/>
      <c r="Z41" s="22"/>
      <c r="AA41" s="46"/>
      <c r="AB41" s="34"/>
      <c r="AC41" s="7" t="str">
        <f>IF(受診情報3422[[#This Row],[子宮]]="希望",TRUE,"")</f>
        <v/>
      </c>
      <c r="AD41" s="7" t="str">
        <f>IF(受診情報3422[[#This Row],[HPV]]="希望",TRUE,"")</f>
        <v/>
      </c>
      <c r="AE41" s="7" t="str">
        <f>IF(受診情報3422[[#This Row],[乳がん]]="希望",TRUE,"")</f>
        <v/>
      </c>
      <c r="AF41" s="7" t="str">
        <f>IF(受診情報3422[[#This Row],[脳]]="希望",TRUE,"")</f>
        <v/>
      </c>
      <c r="AG41" s="7" t="str">
        <f>IF(受診情報3422[[#This Row],[肺がん]]="希望",TRUE,"")</f>
        <v/>
      </c>
      <c r="AH41" s="7" t="str">
        <f>IF(受診情報3422[[#This Row],[PET]]="希望",TRUE,"")</f>
        <v/>
      </c>
      <c r="AI41" s="7" t="str">
        <f>IF(受診情報3422[[#This Row],[大腸CT]]="希望",TRUE,"")</f>
        <v/>
      </c>
      <c r="AJ41" s="7" t="str">
        <f>IF(受診情報3422[[#This Row],[心臓]]="希望",TRUE,"")</f>
        <v/>
      </c>
      <c r="AK41" s="7" t="str">
        <f>IF(受診情報3422[[#This Row],[ピロリ]]="希望",TRUE,"")</f>
        <v/>
      </c>
      <c r="AL41" s="7" t="str">
        <f>IF(受診情報3422[[#This Row],[骨]]="希望",TRUE,"")</f>
        <v/>
      </c>
      <c r="AM41" s="7" t="str">
        <f>IF(受診情報3422[[#This Row],[アレルギー検査]]="希望",TRUE,"")</f>
        <v/>
      </c>
      <c r="AN41" s="7" t="str">
        <f>IF(受診情報3422[[#This Row],[前立腺]]="希望",TRUE,"")</f>
        <v/>
      </c>
      <c r="AO41" s="35" t="str">
        <f>IF(受診情報3422[[#This Row],[腫瘍マーカー
3種]]="希望",TRUE,"")</f>
        <v/>
      </c>
      <c r="AP41" s="8" t="str">
        <f>IF(受診情報3422[[#This Row],[性別]]="男性",1,IF(受診情報3422[[#This Row],[性別]]="女性",2,""))</f>
        <v/>
      </c>
    </row>
    <row r="42" spans="1:42" ht="30" customHeight="1" x14ac:dyDescent="0.4">
      <c r="A42" s="1">
        <f t="shared" si="0"/>
        <v>34</v>
      </c>
      <c r="B42" s="13"/>
      <c r="C42" s="14"/>
      <c r="D42" s="15"/>
      <c r="E42" s="16"/>
      <c r="F42" s="16"/>
      <c r="G42" s="16"/>
      <c r="H42" s="17"/>
      <c r="I42" s="44"/>
      <c r="J42" s="18"/>
      <c r="K42" s="16"/>
      <c r="L42" s="20"/>
      <c r="M42" s="16"/>
      <c r="N42" s="21"/>
      <c r="O42" s="46"/>
      <c r="P42" s="22"/>
      <c r="Q42" s="46"/>
      <c r="R42" s="22"/>
      <c r="S42" s="46"/>
      <c r="T42" s="22"/>
      <c r="U42" s="46"/>
      <c r="V42" s="22"/>
      <c r="W42" s="46"/>
      <c r="X42" s="22"/>
      <c r="Y42" s="46"/>
      <c r="Z42" s="22"/>
      <c r="AA42" s="46"/>
      <c r="AB42" s="34"/>
      <c r="AC42" s="7" t="str">
        <f>IF(受診情報3422[[#This Row],[子宮]]="希望",TRUE,"")</f>
        <v/>
      </c>
      <c r="AD42" s="7" t="str">
        <f>IF(受診情報3422[[#This Row],[HPV]]="希望",TRUE,"")</f>
        <v/>
      </c>
      <c r="AE42" s="7" t="str">
        <f>IF(受診情報3422[[#This Row],[乳がん]]="希望",TRUE,"")</f>
        <v/>
      </c>
      <c r="AF42" s="7" t="str">
        <f>IF(受診情報3422[[#This Row],[脳]]="希望",TRUE,"")</f>
        <v/>
      </c>
      <c r="AG42" s="7" t="str">
        <f>IF(受診情報3422[[#This Row],[肺がん]]="希望",TRUE,"")</f>
        <v/>
      </c>
      <c r="AH42" s="7" t="str">
        <f>IF(受診情報3422[[#This Row],[PET]]="希望",TRUE,"")</f>
        <v/>
      </c>
      <c r="AI42" s="7" t="str">
        <f>IF(受診情報3422[[#This Row],[大腸CT]]="希望",TRUE,"")</f>
        <v/>
      </c>
      <c r="AJ42" s="7" t="str">
        <f>IF(受診情報3422[[#This Row],[心臓]]="希望",TRUE,"")</f>
        <v/>
      </c>
      <c r="AK42" s="7" t="str">
        <f>IF(受診情報3422[[#This Row],[ピロリ]]="希望",TRUE,"")</f>
        <v/>
      </c>
      <c r="AL42" s="7" t="str">
        <f>IF(受診情報3422[[#This Row],[骨]]="希望",TRUE,"")</f>
        <v/>
      </c>
      <c r="AM42" s="7" t="str">
        <f>IF(受診情報3422[[#This Row],[アレルギー検査]]="希望",TRUE,"")</f>
        <v/>
      </c>
      <c r="AN42" s="7" t="str">
        <f>IF(受診情報3422[[#This Row],[前立腺]]="希望",TRUE,"")</f>
        <v/>
      </c>
      <c r="AO42" s="35" t="str">
        <f>IF(受診情報3422[[#This Row],[腫瘍マーカー
3種]]="希望",TRUE,"")</f>
        <v/>
      </c>
      <c r="AP42" s="8" t="str">
        <f>IF(受診情報3422[[#This Row],[性別]]="男性",1,IF(受診情報3422[[#This Row],[性別]]="女性",2,""))</f>
        <v/>
      </c>
    </row>
    <row r="43" spans="1:42" ht="30" customHeight="1" x14ac:dyDescent="0.4">
      <c r="A43" s="1">
        <f t="shared" si="0"/>
        <v>35</v>
      </c>
      <c r="B43" s="13"/>
      <c r="C43" s="14"/>
      <c r="D43" s="15"/>
      <c r="E43" s="16"/>
      <c r="F43" s="16"/>
      <c r="G43" s="16"/>
      <c r="H43" s="17"/>
      <c r="I43" s="44"/>
      <c r="J43" s="18"/>
      <c r="K43" s="16"/>
      <c r="L43" s="20"/>
      <c r="M43" s="16"/>
      <c r="N43" s="21"/>
      <c r="O43" s="46"/>
      <c r="P43" s="22"/>
      <c r="Q43" s="46"/>
      <c r="R43" s="22"/>
      <c r="S43" s="46"/>
      <c r="T43" s="22"/>
      <c r="U43" s="46"/>
      <c r="V43" s="22"/>
      <c r="W43" s="46"/>
      <c r="X43" s="22"/>
      <c r="Y43" s="46"/>
      <c r="Z43" s="22"/>
      <c r="AA43" s="46"/>
      <c r="AB43" s="34"/>
      <c r="AC43" s="7" t="str">
        <f>IF(受診情報3422[[#This Row],[子宮]]="希望",TRUE,"")</f>
        <v/>
      </c>
      <c r="AD43" s="7" t="str">
        <f>IF(受診情報3422[[#This Row],[HPV]]="希望",TRUE,"")</f>
        <v/>
      </c>
      <c r="AE43" s="7" t="str">
        <f>IF(受診情報3422[[#This Row],[乳がん]]="希望",TRUE,"")</f>
        <v/>
      </c>
      <c r="AF43" s="7" t="str">
        <f>IF(受診情報3422[[#This Row],[脳]]="希望",TRUE,"")</f>
        <v/>
      </c>
      <c r="AG43" s="7" t="str">
        <f>IF(受診情報3422[[#This Row],[肺がん]]="希望",TRUE,"")</f>
        <v/>
      </c>
      <c r="AH43" s="7" t="str">
        <f>IF(受診情報3422[[#This Row],[PET]]="希望",TRUE,"")</f>
        <v/>
      </c>
      <c r="AI43" s="7" t="str">
        <f>IF(受診情報3422[[#This Row],[大腸CT]]="希望",TRUE,"")</f>
        <v/>
      </c>
      <c r="AJ43" s="7" t="str">
        <f>IF(受診情報3422[[#This Row],[心臓]]="希望",TRUE,"")</f>
        <v/>
      </c>
      <c r="AK43" s="7" t="str">
        <f>IF(受診情報3422[[#This Row],[ピロリ]]="希望",TRUE,"")</f>
        <v/>
      </c>
      <c r="AL43" s="7" t="str">
        <f>IF(受診情報3422[[#This Row],[骨]]="希望",TRUE,"")</f>
        <v/>
      </c>
      <c r="AM43" s="7" t="str">
        <f>IF(受診情報3422[[#This Row],[アレルギー検査]]="希望",TRUE,"")</f>
        <v/>
      </c>
      <c r="AN43" s="7" t="str">
        <f>IF(受診情報3422[[#This Row],[前立腺]]="希望",TRUE,"")</f>
        <v/>
      </c>
      <c r="AO43" s="35" t="str">
        <f>IF(受診情報3422[[#This Row],[腫瘍マーカー
3種]]="希望",TRUE,"")</f>
        <v/>
      </c>
      <c r="AP43" s="8" t="str">
        <f>IF(受診情報3422[[#This Row],[性別]]="男性",1,IF(受診情報3422[[#This Row],[性別]]="女性",2,""))</f>
        <v/>
      </c>
    </row>
    <row r="44" spans="1:42" ht="30" customHeight="1" x14ac:dyDescent="0.4">
      <c r="A44" s="1">
        <f t="shared" si="0"/>
        <v>36</v>
      </c>
      <c r="B44" s="13"/>
      <c r="C44" s="14"/>
      <c r="D44" s="15"/>
      <c r="E44" s="16"/>
      <c r="F44" s="16"/>
      <c r="G44" s="16"/>
      <c r="H44" s="17"/>
      <c r="I44" s="44"/>
      <c r="J44" s="18"/>
      <c r="K44" s="16"/>
      <c r="L44" s="20"/>
      <c r="M44" s="16"/>
      <c r="N44" s="21"/>
      <c r="O44" s="46"/>
      <c r="P44" s="22"/>
      <c r="Q44" s="46"/>
      <c r="R44" s="22"/>
      <c r="S44" s="46"/>
      <c r="T44" s="22"/>
      <c r="U44" s="46"/>
      <c r="V44" s="22"/>
      <c r="W44" s="46"/>
      <c r="X44" s="22"/>
      <c r="Y44" s="46"/>
      <c r="Z44" s="22"/>
      <c r="AA44" s="46"/>
      <c r="AB44" s="34"/>
      <c r="AC44" s="7" t="str">
        <f>IF(受診情報3422[[#This Row],[子宮]]="希望",TRUE,"")</f>
        <v/>
      </c>
      <c r="AD44" s="7" t="str">
        <f>IF(受診情報3422[[#This Row],[HPV]]="希望",TRUE,"")</f>
        <v/>
      </c>
      <c r="AE44" s="7" t="str">
        <f>IF(受診情報3422[[#This Row],[乳がん]]="希望",TRUE,"")</f>
        <v/>
      </c>
      <c r="AF44" s="7" t="str">
        <f>IF(受診情報3422[[#This Row],[脳]]="希望",TRUE,"")</f>
        <v/>
      </c>
      <c r="AG44" s="7" t="str">
        <f>IF(受診情報3422[[#This Row],[肺がん]]="希望",TRUE,"")</f>
        <v/>
      </c>
      <c r="AH44" s="7" t="str">
        <f>IF(受診情報3422[[#This Row],[PET]]="希望",TRUE,"")</f>
        <v/>
      </c>
      <c r="AI44" s="7" t="str">
        <f>IF(受診情報3422[[#This Row],[大腸CT]]="希望",TRUE,"")</f>
        <v/>
      </c>
      <c r="AJ44" s="7" t="str">
        <f>IF(受診情報3422[[#This Row],[心臓]]="希望",TRUE,"")</f>
        <v/>
      </c>
      <c r="AK44" s="7" t="str">
        <f>IF(受診情報3422[[#This Row],[ピロリ]]="希望",TRUE,"")</f>
        <v/>
      </c>
      <c r="AL44" s="7" t="str">
        <f>IF(受診情報3422[[#This Row],[骨]]="希望",TRUE,"")</f>
        <v/>
      </c>
      <c r="AM44" s="7" t="str">
        <f>IF(受診情報3422[[#This Row],[アレルギー検査]]="希望",TRUE,"")</f>
        <v/>
      </c>
      <c r="AN44" s="7" t="str">
        <f>IF(受診情報3422[[#This Row],[前立腺]]="希望",TRUE,"")</f>
        <v/>
      </c>
      <c r="AO44" s="35" t="str">
        <f>IF(受診情報3422[[#This Row],[腫瘍マーカー
3種]]="希望",TRUE,"")</f>
        <v/>
      </c>
      <c r="AP44" s="8" t="str">
        <f>IF(受診情報3422[[#This Row],[性別]]="男性",1,IF(受診情報3422[[#This Row],[性別]]="女性",2,""))</f>
        <v/>
      </c>
    </row>
    <row r="45" spans="1:42" ht="30" customHeight="1" x14ac:dyDescent="0.4">
      <c r="A45" s="1">
        <f t="shared" si="0"/>
        <v>37</v>
      </c>
      <c r="B45" s="13"/>
      <c r="C45" s="14"/>
      <c r="D45" s="15"/>
      <c r="E45" s="16"/>
      <c r="F45" s="16"/>
      <c r="G45" s="16"/>
      <c r="H45" s="17"/>
      <c r="I45" s="44"/>
      <c r="J45" s="18"/>
      <c r="K45" s="16"/>
      <c r="L45" s="20"/>
      <c r="M45" s="16"/>
      <c r="N45" s="21"/>
      <c r="O45" s="46"/>
      <c r="P45" s="22"/>
      <c r="Q45" s="46"/>
      <c r="R45" s="22"/>
      <c r="S45" s="46"/>
      <c r="T45" s="22"/>
      <c r="U45" s="46"/>
      <c r="V45" s="22"/>
      <c r="W45" s="46"/>
      <c r="X45" s="22"/>
      <c r="Y45" s="46"/>
      <c r="Z45" s="22"/>
      <c r="AA45" s="46"/>
      <c r="AB45" s="34"/>
      <c r="AC45" s="7" t="str">
        <f>IF(受診情報3422[[#This Row],[子宮]]="希望",TRUE,"")</f>
        <v/>
      </c>
      <c r="AD45" s="7" t="str">
        <f>IF(受診情報3422[[#This Row],[HPV]]="希望",TRUE,"")</f>
        <v/>
      </c>
      <c r="AE45" s="7" t="str">
        <f>IF(受診情報3422[[#This Row],[乳がん]]="希望",TRUE,"")</f>
        <v/>
      </c>
      <c r="AF45" s="7" t="str">
        <f>IF(受診情報3422[[#This Row],[脳]]="希望",TRUE,"")</f>
        <v/>
      </c>
      <c r="AG45" s="7" t="str">
        <f>IF(受診情報3422[[#This Row],[肺がん]]="希望",TRUE,"")</f>
        <v/>
      </c>
      <c r="AH45" s="7" t="str">
        <f>IF(受診情報3422[[#This Row],[PET]]="希望",TRUE,"")</f>
        <v/>
      </c>
      <c r="AI45" s="7" t="str">
        <f>IF(受診情報3422[[#This Row],[大腸CT]]="希望",TRUE,"")</f>
        <v/>
      </c>
      <c r="AJ45" s="7" t="str">
        <f>IF(受診情報3422[[#This Row],[心臓]]="希望",TRUE,"")</f>
        <v/>
      </c>
      <c r="AK45" s="7" t="str">
        <f>IF(受診情報3422[[#This Row],[ピロリ]]="希望",TRUE,"")</f>
        <v/>
      </c>
      <c r="AL45" s="7" t="str">
        <f>IF(受診情報3422[[#This Row],[骨]]="希望",TRUE,"")</f>
        <v/>
      </c>
      <c r="AM45" s="7" t="str">
        <f>IF(受診情報3422[[#This Row],[アレルギー検査]]="希望",TRUE,"")</f>
        <v/>
      </c>
      <c r="AN45" s="7" t="str">
        <f>IF(受診情報3422[[#This Row],[前立腺]]="希望",TRUE,"")</f>
        <v/>
      </c>
      <c r="AO45" s="35" t="str">
        <f>IF(受診情報3422[[#This Row],[腫瘍マーカー
3種]]="希望",TRUE,"")</f>
        <v/>
      </c>
      <c r="AP45" s="8" t="str">
        <f>IF(受診情報3422[[#This Row],[性別]]="男性",1,IF(受診情報3422[[#This Row],[性別]]="女性",2,""))</f>
        <v/>
      </c>
    </row>
    <row r="46" spans="1:42" ht="30" customHeight="1" x14ac:dyDescent="0.4">
      <c r="A46" s="1">
        <f t="shared" si="0"/>
        <v>38</v>
      </c>
      <c r="B46" s="13"/>
      <c r="C46" s="14"/>
      <c r="D46" s="15"/>
      <c r="E46" s="16"/>
      <c r="F46" s="16"/>
      <c r="G46" s="16"/>
      <c r="H46" s="17"/>
      <c r="I46" s="44"/>
      <c r="J46" s="18"/>
      <c r="K46" s="16"/>
      <c r="L46" s="20"/>
      <c r="M46" s="16"/>
      <c r="N46" s="21"/>
      <c r="O46" s="46"/>
      <c r="P46" s="22"/>
      <c r="Q46" s="46"/>
      <c r="R46" s="22"/>
      <c r="S46" s="46"/>
      <c r="T46" s="22"/>
      <c r="U46" s="46"/>
      <c r="V46" s="22"/>
      <c r="W46" s="46"/>
      <c r="X46" s="22"/>
      <c r="Y46" s="46"/>
      <c r="Z46" s="22"/>
      <c r="AA46" s="46"/>
      <c r="AB46" s="34"/>
      <c r="AC46" s="7" t="str">
        <f>IF(受診情報3422[[#This Row],[子宮]]="希望",TRUE,"")</f>
        <v/>
      </c>
      <c r="AD46" s="7" t="str">
        <f>IF(受診情報3422[[#This Row],[HPV]]="希望",TRUE,"")</f>
        <v/>
      </c>
      <c r="AE46" s="7" t="str">
        <f>IF(受診情報3422[[#This Row],[乳がん]]="希望",TRUE,"")</f>
        <v/>
      </c>
      <c r="AF46" s="7" t="str">
        <f>IF(受診情報3422[[#This Row],[脳]]="希望",TRUE,"")</f>
        <v/>
      </c>
      <c r="AG46" s="7" t="str">
        <f>IF(受診情報3422[[#This Row],[肺がん]]="希望",TRUE,"")</f>
        <v/>
      </c>
      <c r="AH46" s="7" t="str">
        <f>IF(受診情報3422[[#This Row],[PET]]="希望",TRUE,"")</f>
        <v/>
      </c>
      <c r="AI46" s="7" t="str">
        <f>IF(受診情報3422[[#This Row],[大腸CT]]="希望",TRUE,"")</f>
        <v/>
      </c>
      <c r="AJ46" s="7" t="str">
        <f>IF(受診情報3422[[#This Row],[心臓]]="希望",TRUE,"")</f>
        <v/>
      </c>
      <c r="AK46" s="7" t="str">
        <f>IF(受診情報3422[[#This Row],[ピロリ]]="希望",TRUE,"")</f>
        <v/>
      </c>
      <c r="AL46" s="7" t="str">
        <f>IF(受診情報3422[[#This Row],[骨]]="希望",TRUE,"")</f>
        <v/>
      </c>
      <c r="AM46" s="7" t="str">
        <f>IF(受診情報3422[[#This Row],[アレルギー検査]]="希望",TRUE,"")</f>
        <v/>
      </c>
      <c r="AN46" s="7" t="str">
        <f>IF(受診情報3422[[#This Row],[前立腺]]="希望",TRUE,"")</f>
        <v/>
      </c>
      <c r="AO46" s="35" t="str">
        <f>IF(受診情報3422[[#This Row],[腫瘍マーカー
3種]]="希望",TRUE,"")</f>
        <v/>
      </c>
      <c r="AP46" s="8" t="str">
        <f>IF(受診情報3422[[#This Row],[性別]]="男性",1,IF(受診情報3422[[#This Row],[性別]]="女性",2,""))</f>
        <v/>
      </c>
    </row>
    <row r="47" spans="1:42" ht="30" customHeight="1" x14ac:dyDescent="0.4">
      <c r="A47" s="1">
        <f t="shared" si="0"/>
        <v>39</v>
      </c>
      <c r="B47" s="13"/>
      <c r="C47" s="14"/>
      <c r="D47" s="15"/>
      <c r="E47" s="16"/>
      <c r="F47" s="16"/>
      <c r="G47" s="16"/>
      <c r="H47" s="17"/>
      <c r="I47" s="44"/>
      <c r="J47" s="18"/>
      <c r="K47" s="16"/>
      <c r="L47" s="20"/>
      <c r="M47" s="16"/>
      <c r="N47" s="21"/>
      <c r="O47" s="46"/>
      <c r="P47" s="22"/>
      <c r="Q47" s="46"/>
      <c r="R47" s="22"/>
      <c r="S47" s="46"/>
      <c r="T47" s="22"/>
      <c r="U47" s="46"/>
      <c r="V47" s="22"/>
      <c r="W47" s="46"/>
      <c r="X47" s="22"/>
      <c r="Y47" s="46"/>
      <c r="Z47" s="22"/>
      <c r="AA47" s="46"/>
      <c r="AB47" s="34"/>
      <c r="AC47" s="7" t="str">
        <f>IF(受診情報3422[[#This Row],[子宮]]="希望",TRUE,"")</f>
        <v/>
      </c>
      <c r="AD47" s="7" t="str">
        <f>IF(受診情報3422[[#This Row],[HPV]]="希望",TRUE,"")</f>
        <v/>
      </c>
      <c r="AE47" s="7" t="str">
        <f>IF(受診情報3422[[#This Row],[乳がん]]="希望",TRUE,"")</f>
        <v/>
      </c>
      <c r="AF47" s="7" t="str">
        <f>IF(受診情報3422[[#This Row],[脳]]="希望",TRUE,"")</f>
        <v/>
      </c>
      <c r="AG47" s="7" t="str">
        <f>IF(受診情報3422[[#This Row],[肺がん]]="希望",TRUE,"")</f>
        <v/>
      </c>
      <c r="AH47" s="7" t="str">
        <f>IF(受診情報3422[[#This Row],[PET]]="希望",TRUE,"")</f>
        <v/>
      </c>
      <c r="AI47" s="7" t="str">
        <f>IF(受診情報3422[[#This Row],[大腸CT]]="希望",TRUE,"")</f>
        <v/>
      </c>
      <c r="AJ47" s="7" t="str">
        <f>IF(受診情報3422[[#This Row],[心臓]]="希望",TRUE,"")</f>
        <v/>
      </c>
      <c r="AK47" s="7" t="str">
        <f>IF(受診情報3422[[#This Row],[ピロリ]]="希望",TRUE,"")</f>
        <v/>
      </c>
      <c r="AL47" s="7" t="str">
        <f>IF(受診情報3422[[#This Row],[骨]]="希望",TRUE,"")</f>
        <v/>
      </c>
      <c r="AM47" s="7" t="str">
        <f>IF(受診情報3422[[#This Row],[アレルギー検査]]="希望",TRUE,"")</f>
        <v/>
      </c>
      <c r="AN47" s="7" t="str">
        <f>IF(受診情報3422[[#This Row],[前立腺]]="希望",TRUE,"")</f>
        <v/>
      </c>
      <c r="AO47" s="35" t="str">
        <f>IF(受診情報3422[[#This Row],[腫瘍マーカー
3種]]="希望",TRUE,"")</f>
        <v/>
      </c>
      <c r="AP47" s="8" t="str">
        <f>IF(受診情報3422[[#This Row],[性別]]="男性",1,IF(受診情報3422[[#This Row],[性別]]="女性",2,""))</f>
        <v/>
      </c>
    </row>
    <row r="48" spans="1:42" ht="30" customHeight="1" x14ac:dyDescent="0.4">
      <c r="A48" s="1">
        <f t="shared" si="0"/>
        <v>40</v>
      </c>
      <c r="B48" s="13"/>
      <c r="C48" s="14"/>
      <c r="D48" s="15"/>
      <c r="E48" s="16"/>
      <c r="F48" s="16"/>
      <c r="G48" s="16"/>
      <c r="H48" s="17"/>
      <c r="I48" s="44"/>
      <c r="J48" s="18"/>
      <c r="K48" s="16"/>
      <c r="L48" s="20"/>
      <c r="M48" s="16"/>
      <c r="N48" s="21"/>
      <c r="O48" s="46"/>
      <c r="P48" s="22"/>
      <c r="Q48" s="46"/>
      <c r="R48" s="22"/>
      <c r="S48" s="46"/>
      <c r="T48" s="22"/>
      <c r="U48" s="46"/>
      <c r="V48" s="22"/>
      <c r="W48" s="46"/>
      <c r="X48" s="22"/>
      <c r="Y48" s="46"/>
      <c r="Z48" s="22"/>
      <c r="AA48" s="46"/>
      <c r="AB48" s="34"/>
      <c r="AC48" s="7" t="str">
        <f>IF(受診情報3422[[#This Row],[子宮]]="希望",TRUE,"")</f>
        <v/>
      </c>
      <c r="AD48" s="7" t="str">
        <f>IF(受診情報3422[[#This Row],[HPV]]="希望",TRUE,"")</f>
        <v/>
      </c>
      <c r="AE48" s="7" t="str">
        <f>IF(受診情報3422[[#This Row],[乳がん]]="希望",TRUE,"")</f>
        <v/>
      </c>
      <c r="AF48" s="7" t="str">
        <f>IF(受診情報3422[[#This Row],[脳]]="希望",TRUE,"")</f>
        <v/>
      </c>
      <c r="AG48" s="7" t="str">
        <f>IF(受診情報3422[[#This Row],[肺がん]]="希望",TRUE,"")</f>
        <v/>
      </c>
      <c r="AH48" s="7" t="str">
        <f>IF(受診情報3422[[#This Row],[PET]]="希望",TRUE,"")</f>
        <v/>
      </c>
      <c r="AI48" s="7" t="str">
        <f>IF(受診情報3422[[#This Row],[大腸CT]]="希望",TRUE,"")</f>
        <v/>
      </c>
      <c r="AJ48" s="7" t="str">
        <f>IF(受診情報3422[[#This Row],[心臓]]="希望",TRUE,"")</f>
        <v/>
      </c>
      <c r="AK48" s="7" t="str">
        <f>IF(受診情報3422[[#This Row],[ピロリ]]="希望",TRUE,"")</f>
        <v/>
      </c>
      <c r="AL48" s="7" t="str">
        <f>IF(受診情報3422[[#This Row],[骨]]="希望",TRUE,"")</f>
        <v/>
      </c>
      <c r="AM48" s="7" t="str">
        <f>IF(受診情報3422[[#This Row],[アレルギー検査]]="希望",TRUE,"")</f>
        <v/>
      </c>
      <c r="AN48" s="7" t="str">
        <f>IF(受診情報3422[[#This Row],[前立腺]]="希望",TRUE,"")</f>
        <v/>
      </c>
      <c r="AO48" s="35" t="str">
        <f>IF(受診情報3422[[#This Row],[腫瘍マーカー
3種]]="希望",TRUE,"")</f>
        <v/>
      </c>
      <c r="AP48" s="8" t="str">
        <f>IF(受診情報3422[[#This Row],[性別]]="男性",1,IF(受診情報3422[[#This Row],[性別]]="女性",2,""))</f>
        <v/>
      </c>
    </row>
    <row r="49" spans="1:42" ht="30" customHeight="1" x14ac:dyDescent="0.4">
      <c r="A49" s="1">
        <f t="shared" si="0"/>
        <v>41</v>
      </c>
      <c r="B49" s="13"/>
      <c r="C49" s="14"/>
      <c r="D49" s="15"/>
      <c r="E49" s="16"/>
      <c r="F49" s="16"/>
      <c r="G49" s="16"/>
      <c r="H49" s="17"/>
      <c r="I49" s="44"/>
      <c r="J49" s="18"/>
      <c r="K49" s="16"/>
      <c r="L49" s="20"/>
      <c r="M49" s="16"/>
      <c r="N49" s="21"/>
      <c r="O49" s="46"/>
      <c r="P49" s="22"/>
      <c r="Q49" s="46"/>
      <c r="R49" s="22"/>
      <c r="S49" s="46"/>
      <c r="T49" s="22"/>
      <c r="U49" s="46"/>
      <c r="V49" s="22"/>
      <c r="W49" s="46"/>
      <c r="X49" s="22"/>
      <c r="Y49" s="46"/>
      <c r="Z49" s="22"/>
      <c r="AA49" s="46"/>
      <c r="AB49" s="34"/>
      <c r="AC49" s="7" t="str">
        <f>IF(受診情報3422[[#This Row],[子宮]]="希望",TRUE,"")</f>
        <v/>
      </c>
      <c r="AD49" s="7" t="str">
        <f>IF(受診情報3422[[#This Row],[HPV]]="希望",TRUE,"")</f>
        <v/>
      </c>
      <c r="AE49" s="7" t="str">
        <f>IF(受診情報3422[[#This Row],[乳がん]]="希望",TRUE,"")</f>
        <v/>
      </c>
      <c r="AF49" s="7" t="str">
        <f>IF(受診情報3422[[#This Row],[脳]]="希望",TRUE,"")</f>
        <v/>
      </c>
      <c r="AG49" s="7" t="str">
        <f>IF(受診情報3422[[#This Row],[肺がん]]="希望",TRUE,"")</f>
        <v/>
      </c>
      <c r="AH49" s="7" t="str">
        <f>IF(受診情報3422[[#This Row],[PET]]="希望",TRUE,"")</f>
        <v/>
      </c>
      <c r="AI49" s="7" t="str">
        <f>IF(受診情報3422[[#This Row],[大腸CT]]="希望",TRUE,"")</f>
        <v/>
      </c>
      <c r="AJ49" s="7" t="str">
        <f>IF(受診情報3422[[#This Row],[心臓]]="希望",TRUE,"")</f>
        <v/>
      </c>
      <c r="AK49" s="7" t="str">
        <f>IF(受診情報3422[[#This Row],[ピロリ]]="希望",TRUE,"")</f>
        <v/>
      </c>
      <c r="AL49" s="7" t="str">
        <f>IF(受診情報3422[[#This Row],[骨]]="希望",TRUE,"")</f>
        <v/>
      </c>
      <c r="AM49" s="7" t="str">
        <f>IF(受診情報3422[[#This Row],[アレルギー検査]]="希望",TRUE,"")</f>
        <v/>
      </c>
      <c r="AN49" s="7" t="str">
        <f>IF(受診情報3422[[#This Row],[前立腺]]="希望",TRUE,"")</f>
        <v/>
      </c>
      <c r="AO49" s="35" t="str">
        <f>IF(受診情報3422[[#This Row],[腫瘍マーカー
3種]]="希望",TRUE,"")</f>
        <v/>
      </c>
      <c r="AP49" s="8" t="str">
        <f>IF(受診情報3422[[#This Row],[性別]]="男性",1,IF(受診情報3422[[#This Row],[性別]]="女性",2,""))</f>
        <v/>
      </c>
    </row>
    <row r="50" spans="1:42" ht="30" customHeight="1" x14ac:dyDescent="0.4">
      <c r="A50" s="1">
        <f t="shared" si="0"/>
        <v>42</v>
      </c>
      <c r="B50" s="13"/>
      <c r="C50" s="14"/>
      <c r="D50" s="15"/>
      <c r="E50" s="16"/>
      <c r="F50" s="16"/>
      <c r="G50" s="16"/>
      <c r="H50" s="17"/>
      <c r="I50" s="44"/>
      <c r="J50" s="18"/>
      <c r="K50" s="16"/>
      <c r="L50" s="20"/>
      <c r="M50" s="16"/>
      <c r="N50" s="21"/>
      <c r="O50" s="46"/>
      <c r="P50" s="22"/>
      <c r="Q50" s="46"/>
      <c r="R50" s="22"/>
      <c r="S50" s="46"/>
      <c r="T50" s="22"/>
      <c r="U50" s="46"/>
      <c r="V50" s="22"/>
      <c r="W50" s="46"/>
      <c r="X50" s="22"/>
      <c r="Y50" s="46"/>
      <c r="Z50" s="22"/>
      <c r="AA50" s="46"/>
      <c r="AB50" s="34"/>
      <c r="AC50" s="7" t="str">
        <f>IF(受診情報3422[[#This Row],[子宮]]="希望",TRUE,"")</f>
        <v/>
      </c>
      <c r="AD50" s="7" t="str">
        <f>IF(受診情報3422[[#This Row],[HPV]]="希望",TRUE,"")</f>
        <v/>
      </c>
      <c r="AE50" s="7" t="str">
        <f>IF(受診情報3422[[#This Row],[乳がん]]="希望",TRUE,"")</f>
        <v/>
      </c>
      <c r="AF50" s="7" t="str">
        <f>IF(受診情報3422[[#This Row],[脳]]="希望",TRUE,"")</f>
        <v/>
      </c>
      <c r="AG50" s="7" t="str">
        <f>IF(受診情報3422[[#This Row],[肺がん]]="希望",TRUE,"")</f>
        <v/>
      </c>
      <c r="AH50" s="7" t="str">
        <f>IF(受診情報3422[[#This Row],[PET]]="希望",TRUE,"")</f>
        <v/>
      </c>
      <c r="AI50" s="7" t="str">
        <f>IF(受診情報3422[[#This Row],[大腸CT]]="希望",TRUE,"")</f>
        <v/>
      </c>
      <c r="AJ50" s="7" t="str">
        <f>IF(受診情報3422[[#This Row],[心臓]]="希望",TRUE,"")</f>
        <v/>
      </c>
      <c r="AK50" s="7" t="str">
        <f>IF(受診情報3422[[#This Row],[ピロリ]]="希望",TRUE,"")</f>
        <v/>
      </c>
      <c r="AL50" s="7" t="str">
        <f>IF(受診情報3422[[#This Row],[骨]]="希望",TRUE,"")</f>
        <v/>
      </c>
      <c r="AM50" s="7" t="str">
        <f>IF(受診情報3422[[#This Row],[アレルギー検査]]="希望",TRUE,"")</f>
        <v/>
      </c>
      <c r="AN50" s="7" t="str">
        <f>IF(受診情報3422[[#This Row],[前立腺]]="希望",TRUE,"")</f>
        <v/>
      </c>
      <c r="AO50" s="35" t="str">
        <f>IF(受診情報3422[[#This Row],[腫瘍マーカー
3種]]="希望",TRUE,"")</f>
        <v/>
      </c>
      <c r="AP50" s="8" t="str">
        <f>IF(受診情報3422[[#This Row],[性別]]="男性",1,IF(受診情報3422[[#This Row],[性別]]="女性",2,""))</f>
        <v/>
      </c>
    </row>
    <row r="51" spans="1:42" ht="30" customHeight="1" x14ac:dyDescent="0.4">
      <c r="A51" s="1">
        <f t="shared" si="0"/>
        <v>43</v>
      </c>
      <c r="B51" s="13"/>
      <c r="C51" s="14"/>
      <c r="D51" s="15"/>
      <c r="E51" s="16"/>
      <c r="F51" s="16"/>
      <c r="G51" s="16"/>
      <c r="H51" s="17"/>
      <c r="I51" s="44"/>
      <c r="J51" s="18"/>
      <c r="K51" s="16"/>
      <c r="L51" s="20"/>
      <c r="M51" s="16"/>
      <c r="N51" s="21"/>
      <c r="O51" s="46"/>
      <c r="P51" s="22"/>
      <c r="Q51" s="46"/>
      <c r="R51" s="22"/>
      <c r="S51" s="46"/>
      <c r="T51" s="22"/>
      <c r="U51" s="46"/>
      <c r="V51" s="22"/>
      <c r="W51" s="46"/>
      <c r="X51" s="22"/>
      <c r="Y51" s="46"/>
      <c r="Z51" s="22"/>
      <c r="AA51" s="46"/>
      <c r="AB51" s="34"/>
      <c r="AC51" s="7" t="str">
        <f>IF(受診情報3422[[#This Row],[子宮]]="希望",TRUE,"")</f>
        <v/>
      </c>
      <c r="AD51" s="7" t="str">
        <f>IF(受診情報3422[[#This Row],[HPV]]="希望",TRUE,"")</f>
        <v/>
      </c>
      <c r="AE51" s="7" t="str">
        <f>IF(受診情報3422[[#This Row],[乳がん]]="希望",TRUE,"")</f>
        <v/>
      </c>
      <c r="AF51" s="7" t="str">
        <f>IF(受診情報3422[[#This Row],[脳]]="希望",TRUE,"")</f>
        <v/>
      </c>
      <c r="AG51" s="7" t="str">
        <f>IF(受診情報3422[[#This Row],[肺がん]]="希望",TRUE,"")</f>
        <v/>
      </c>
      <c r="AH51" s="7" t="str">
        <f>IF(受診情報3422[[#This Row],[PET]]="希望",TRUE,"")</f>
        <v/>
      </c>
      <c r="AI51" s="7" t="str">
        <f>IF(受診情報3422[[#This Row],[大腸CT]]="希望",TRUE,"")</f>
        <v/>
      </c>
      <c r="AJ51" s="7" t="str">
        <f>IF(受診情報3422[[#This Row],[心臓]]="希望",TRUE,"")</f>
        <v/>
      </c>
      <c r="AK51" s="7" t="str">
        <f>IF(受診情報3422[[#This Row],[ピロリ]]="希望",TRUE,"")</f>
        <v/>
      </c>
      <c r="AL51" s="7" t="str">
        <f>IF(受診情報3422[[#This Row],[骨]]="希望",TRUE,"")</f>
        <v/>
      </c>
      <c r="AM51" s="7" t="str">
        <f>IF(受診情報3422[[#This Row],[アレルギー検査]]="希望",TRUE,"")</f>
        <v/>
      </c>
      <c r="AN51" s="7" t="str">
        <f>IF(受診情報3422[[#This Row],[前立腺]]="希望",TRUE,"")</f>
        <v/>
      </c>
      <c r="AO51" s="35" t="str">
        <f>IF(受診情報3422[[#This Row],[腫瘍マーカー
3種]]="希望",TRUE,"")</f>
        <v/>
      </c>
      <c r="AP51" s="8" t="str">
        <f>IF(受診情報3422[[#This Row],[性別]]="男性",1,IF(受診情報3422[[#This Row],[性別]]="女性",2,""))</f>
        <v/>
      </c>
    </row>
    <row r="52" spans="1:42" ht="30" customHeight="1" x14ac:dyDescent="0.4">
      <c r="A52" s="1">
        <f t="shared" si="0"/>
        <v>44</v>
      </c>
      <c r="B52" s="13"/>
      <c r="C52" s="14"/>
      <c r="D52" s="15"/>
      <c r="E52" s="16"/>
      <c r="F52" s="16"/>
      <c r="G52" s="16"/>
      <c r="H52" s="17"/>
      <c r="I52" s="44"/>
      <c r="J52" s="18"/>
      <c r="K52" s="16"/>
      <c r="L52" s="20"/>
      <c r="M52" s="16"/>
      <c r="N52" s="21"/>
      <c r="O52" s="46"/>
      <c r="P52" s="22"/>
      <c r="Q52" s="46"/>
      <c r="R52" s="22"/>
      <c r="S52" s="46"/>
      <c r="T52" s="22"/>
      <c r="U52" s="46"/>
      <c r="V52" s="22"/>
      <c r="W52" s="46"/>
      <c r="X52" s="22"/>
      <c r="Y52" s="46"/>
      <c r="Z52" s="22"/>
      <c r="AA52" s="46"/>
      <c r="AB52" s="34"/>
      <c r="AC52" s="7" t="str">
        <f>IF(受診情報3422[[#This Row],[子宮]]="希望",TRUE,"")</f>
        <v/>
      </c>
      <c r="AD52" s="7" t="str">
        <f>IF(受診情報3422[[#This Row],[HPV]]="希望",TRUE,"")</f>
        <v/>
      </c>
      <c r="AE52" s="7" t="str">
        <f>IF(受診情報3422[[#This Row],[乳がん]]="希望",TRUE,"")</f>
        <v/>
      </c>
      <c r="AF52" s="7" t="str">
        <f>IF(受診情報3422[[#This Row],[脳]]="希望",TRUE,"")</f>
        <v/>
      </c>
      <c r="AG52" s="7" t="str">
        <f>IF(受診情報3422[[#This Row],[肺がん]]="希望",TRUE,"")</f>
        <v/>
      </c>
      <c r="AH52" s="7" t="str">
        <f>IF(受診情報3422[[#This Row],[PET]]="希望",TRUE,"")</f>
        <v/>
      </c>
      <c r="AI52" s="7" t="str">
        <f>IF(受診情報3422[[#This Row],[大腸CT]]="希望",TRUE,"")</f>
        <v/>
      </c>
      <c r="AJ52" s="7" t="str">
        <f>IF(受診情報3422[[#This Row],[心臓]]="希望",TRUE,"")</f>
        <v/>
      </c>
      <c r="AK52" s="7" t="str">
        <f>IF(受診情報3422[[#This Row],[ピロリ]]="希望",TRUE,"")</f>
        <v/>
      </c>
      <c r="AL52" s="7" t="str">
        <f>IF(受診情報3422[[#This Row],[骨]]="希望",TRUE,"")</f>
        <v/>
      </c>
      <c r="AM52" s="7" t="str">
        <f>IF(受診情報3422[[#This Row],[アレルギー検査]]="希望",TRUE,"")</f>
        <v/>
      </c>
      <c r="AN52" s="7" t="str">
        <f>IF(受診情報3422[[#This Row],[前立腺]]="希望",TRUE,"")</f>
        <v/>
      </c>
      <c r="AO52" s="35" t="str">
        <f>IF(受診情報3422[[#This Row],[腫瘍マーカー
3種]]="希望",TRUE,"")</f>
        <v/>
      </c>
      <c r="AP52" s="8" t="str">
        <f>IF(受診情報3422[[#This Row],[性別]]="男性",1,IF(受診情報3422[[#This Row],[性別]]="女性",2,""))</f>
        <v/>
      </c>
    </row>
    <row r="53" spans="1:42" ht="30" customHeight="1" x14ac:dyDescent="0.4">
      <c r="A53" s="1">
        <f t="shared" si="0"/>
        <v>45</v>
      </c>
      <c r="B53" s="13"/>
      <c r="C53" s="14"/>
      <c r="D53" s="15"/>
      <c r="E53" s="16"/>
      <c r="F53" s="16"/>
      <c r="G53" s="16"/>
      <c r="H53" s="17"/>
      <c r="I53" s="44"/>
      <c r="J53" s="18"/>
      <c r="K53" s="16"/>
      <c r="L53" s="20"/>
      <c r="M53" s="16"/>
      <c r="N53" s="21"/>
      <c r="O53" s="46"/>
      <c r="P53" s="22"/>
      <c r="Q53" s="46"/>
      <c r="R53" s="22"/>
      <c r="S53" s="46"/>
      <c r="T53" s="22"/>
      <c r="U53" s="46"/>
      <c r="V53" s="22"/>
      <c r="W53" s="46"/>
      <c r="X53" s="22"/>
      <c r="Y53" s="46"/>
      <c r="Z53" s="22"/>
      <c r="AA53" s="46"/>
      <c r="AB53" s="34"/>
      <c r="AC53" s="7" t="str">
        <f>IF(受診情報3422[[#This Row],[子宮]]="希望",TRUE,"")</f>
        <v/>
      </c>
      <c r="AD53" s="7" t="str">
        <f>IF(受診情報3422[[#This Row],[HPV]]="希望",TRUE,"")</f>
        <v/>
      </c>
      <c r="AE53" s="7" t="str">
        <f>IF(受診情報3422[[#This Row],[乳がん]]="希望",TRUE,"")</f>
        <v/>
      </c>
      <c r="AF53" s="7" t="str">
        <f>IF(受診情報3422[[#This Row],[脳]]="希望",TRUE,"")</f>
        <v/>
      </c>
      <c r="AG53" s="7" t="str">
        <f>IF(受診情報3422[[#This Row],[肺がん]]="希望",TRUE,"")</f>
        <v/>
      </c>
      <c r="AH53" s="7" t="str">
        <f>IF(受診情報3422[[#This Row],[PET]]="希望",TRUE,"")</f>
        <v/>
      </c>
      <c r="AI53" s="7" t="str">
        <f>IF(受診情報3422[[#This Row],[大腸CT]]="希望",TRUE,"")</f>
        <v/>
      </c>
      <c r="AJ53" s="7" t="str">
        <f>IF(受診情報3422[[#This Row],[心臓]]="希望",TRUE,"")</f>
        <v/>
      </c>
      <c r="AK53" s="7" t="str">
        <f>IF(受診情報3422[[#This Row],[ピロリ]]="希望",TRUE,"")</f>
        <v/>
      </c>
      <c r="AL53" s="7" t="str">
        <f>IF(受診情報3422[[#This Row],[骨]]="希望",TRUE,"")</f>
        <v/>
      </c>
      <c r="AM53" s="7" t="str">
        <f>IF(受診情報3422[[#This Row],[アレルギー検査]]="希望",TRUE,"")</f>
        <v/>
      </c>
      <c r="AN53" s="7" t="str">
        <f>IF(受診情報3422[[#This Row],[前立腺]]="希望",TRUE,"")</f>
        <v/>
      </c>
      <c r="AO53" s="35" t="str">
        <f>IF(受診情報3422[[#This Row],[腫瘍マーカー
3種]]="希望",TRUE,"")</f>
        <v/>
      </c>
      <c r="AP53" s="8" t="str">
        <f>IF(受診情報3422[[#This Row],[性別]]="男性",1,IF(受診情報3422[[#This Row],[性別]]="女性",2,""))</f>
        <v/>
      </c>
    </row>
    <row r="54" spans="1:42" ht="30" customHeight="1" x14ac:dyDescent="0.4">
      <c r="A54" s="1">
        <f t="shared" si="0"/>
        <v>46</v>
      </c>
      <c r="B54" s="13"/>
      <c r="C54" s="14"/>
      <c r="D54" s="15"/>
      <c r="E54" s="16"/>
      <c r="F54" s="16"/>
      <c r="G54" s="16"/>
      <c r="H54" s="17"/>
      <c r="I54" s="44"/>
      <c r="J54" s="18"/>
      <c r="K54" s="16"/>
      <c r="L54" s="20"/>
      <c r="M54" s="16"/>
      <c r="N54" s="21"/>
      <c r="O54" s="46"/>
      <c r="P54" s="22"/>
      <c r="Q54" s="46"/>
      <c r="R54" s="22"/>
      <c r="S54" s="46"/>
      <c r="T54" s="22"/>
      <c r="U54" s="46"/>
      <c r="V54" s="22"/>
      <c r="W54" s="46"/>
      <c r="X54" s="22"/>
      <c r="Y54" s="46"/>
      <c r="Z54" s="22"/>
      <c r="AA54" s="46"/>
      <c r="AB54" s="34"/>
      <c r="AC54" s="7" t="str">
        <f>IF(受診情報3422[[#This Row],[子宮]]="希望",TRUE,"")</f>
        <v/>
      </c>
      <c r="AD54" s="7" t="str">
        <f>IF(受診情報3422[[#This Row],[HPV]]="希望",TRUE,"")</f>
        <v/>
      </c>
      <c r="AE54" s="7" t="str">
        <f>IF(受診情報3422[[#This Row],[乳がん]]="希望",TRUE,"")</f>
        <v/>
      </c>
      <c r="AF54" s="7" t="str">
        <f>IF(受診情報3422[[#This Row],[脳]]="希望",TRUE,"")</f>
        <v/>
      </c>
      <c r="AG54" s="7" t="str">
        <f>IF(受診情報3422[[#This Row],[肺がん]]="希望",TRUE,"")</f>
        <v/>
      </c>
      <c r="AH54" s="7" t="str">
        <f>IF(受診情報3422[[#This Row],[PET]]="希望",TRUE,"")</f>
        <v/>
      </c>
      <c r="AI54" s="7" t="str">
        <f>IF(受診情報3422[[#This Row],[大腸CT]]="希望",TRUE,"")</f>
        <v/>
      </c>
      <c r="AJ54" s="7" t="str">
        <f>IF(受診情報3422[[#This Row],[心臓]]="希望",TRUE,"")</f>
        <v/>
      </c>
      <c r="AK54" s="7" t="str">
        <f>IF(受診情報3422[[#This Row],[ピロリ]]="希望",TRUE,"")</f>
        <v/>
      </c>
      <c r="AL54" s="7" t="str">
        <f>IF(受診情報3422[[#This Row],[骨]]="希望",TRUE,"")</f>
        <v/>
      </c>
      <c r="AM54" s="7" t="str">
        <f>IF(受診情報3422[[#This Row],[アレルギー検査]]="希望",TRUE,"")</f>
        <v/>
      </c>
      <c r="AN54" s="7" t="str">
        <f>IF(受診情報3422[[#This Row],[前立腺]]="希望",TRUE,"")</f>
        <v/>
      </c>
      <c r="AO54" s="35" t="str">
        <f>IF(受診情報3422[[#This Row],[腫瘍マーカー
3種]]="希望",TRUE,"")</f>
        <v/>
      </c>
      <c r="AP54" s="8" t="str">
        <f>IF(受診情報3422[[#This Row],[性別]]="男性",1,IF(受診情報3422[[#This Row],[性別]]="女性",2,""))</f>
        <v/>
      </c>
    </row>
    <row r="55" spans="1:42" ht="30" customHeight="1" x14ac:dyDescent="0.4">
      <c r="A55" s="1">
        <f t="shared" si="0"/>
        <v>47</v>
      </c>
      <c r="B55" s="13"/>
      <c r="C55" s="14"/>
      <c r="D55" s="15"/>
      <c r="E55" s="16"/>
      <c r="F55" s="16"/>
      <c r="G55" s="16"/>
      <c r="H55" s="17"/>
      <c r="I55" s="44"/>
      <c r="J55" s="18"/>
      <c r="K55" s="16"/>
      <c r="L55" s="20"/>
      <c r="M55" s="16"/>
      <c r="N55" s="21"/>
      <c r="O55" s="46"/>
      <c r="P55" s="22"/>
      <c r="Q55" s="46"/>
      <c r="R55" s="22"/>
      <c r="S55" s="46"/>
      <c r="T55" s="22"/>
      <c r="U55" s="46"/>
      <c r="V55" s="22"/>
      <c r="W55" s="46"/>
      <c r="X55" s="22"/>
      <c r="Y55" s="46"/>
      <c r="Z55" s="22"/>
      <c r="AA55" s="46"/>
      <c r="AB55" s="34"/>
      <c r="AC55" s="7" t="str">
        <f>IF(受診情報3422[[#This Row],[子宮]]="希望",TRUE,"")</f>
        <v/>
      </c>
      <c r="AD55" s="7" t="str">
        <f>IF(受診情報3422[[#This Row],[HPV]]="希望",TRUE,"")</f>
        <v/>
      </c>
      <c r="AE55" s="7" t="str">
        <f>IF(受診情報3422[[#This Row],[乳がん]]="希望",TRUE,"")</f>
        <v/>
      </c>
      <c r="AF55" s="7" t="str">
        <f>IF(受診情報3422[[#This Row],[脳]]="希望",TRUE,"")</f>
        <v/>
      </c>
      <c r="AG55" s="7" t="str">
        <f>IF(受診情報3422[[#This Row],[肺がん]]="希望",TRUE,"")</f>
        <v/>
      </c>
      <c r="AH55" s="7" t="str">
        <f>IF(受診情報3422[[#This Row],[PET]]="希望",TRUE,"")</f>
        <v/>
      </c>
      <c r="AI55" s="7" t="str">
        <f>IF(受診情報3422[[#This Row],[大腸CT]]="希望",TRUE,"")</f>
        <v/>
      </c>
      <c r="AJ55" s="7" t="str">
        <f>IF(受診情報3422[[#This Row],[心臓]]="希望",TRUE,"")</f>
        <v/>
      </c>
      <c r="AK55" s="7" t="str">
        <f>IF(受診情報3422[[#This Row],[ピロリ]]="希望",TRUE,"")</f>
        <v/>
      </c>
      <c r="AL55" s="7" t="str">
        <f>IF(受診情報3422[[#This Row],[骨]]="希望",TRUE,"")</f>
        <v/>
      </c>
      <c r="AM55" s="7" t="str">
        <f>IF(受診情報3422[[#This Row],[アレルギー検査]]="希望",TRUE,"")</f>
        <v/>
      </c>
      <c r="AN55" s="7" t="str">
        <f>IF(受診情報3422[[#This Row],[前立腺]]="希望",TRUE,"")</f>
        <v/>
      </c>
      <c r="AO55" s="35" t="str">
        <f>IF(受診情報3422[[#This Row],[腫瘍マーカー
3種]]="希望",TRUE,"")</f>
        <v/>
      </c>
      <c r="AP55" s="8" t="str">
        <f>IF(受診情報3422[[#This Row],[性別]]="男性",1,IF(受診情報3422[[#This Row],[性別]]="女性",2,""))</f>
        <v/>
      </c>
    </row>
    <row r="56" spans="1:42" ht="30" customHeight="1" x14ac:dyDescent="0.4">
      <c r="A56" s="1">
        <f t="shared" si="0"/>
        <v>48</v>
      </c>
      <c r="B56" s="13"/>
      <c r="C56" s="14"/>
      <c r="D56" s="15"/>
      <c r="E56" s="16"/>
      <c r="F56" s="16"/>
      <c r="G56" s="16"/>
      <c r="H56" s="17"/>
      <c r="I56" s="44"/>
      <c r="J56" s="18"/>
      <c r="K56" s="16"/>
      <c r="L56" s="20"/>
      <c r="M56" s="16"/>
      <c r="N56" s="21"/>
      <c r="O56" s="46"/>
      <c r="P56" s="22"/>
      <c r="Q56" s="46"/>
      <c r="R56" s="22"/>
      <c r="S56" s="46"/>
      <c r="T56" s="22"/>
      <c r="U56" s="46"/>
      <c r="V56" s="22"/>
      <c r="W56" s="46"/>
      <c r="X56" s="22"/>
      <c r="Y56" s="46"/>
      <c r="Z56" s="22"/>
      <c r="AA56" s="46"/>
      <c r="AB56" s="34"/>
      <c r="AC56" s="7" t="str">
        <f>IF(受診情報3422[[#This Row],[子宮]]="希望",TRUE,"")</f>
        <v/>
      </c>
      <c r="AD56" s="7" t="str">
        <f>IF(受診情報3422[[#This Row],[HPV]]="希望",TRUE,"")</f>
        <v/>
      </c>
      <c r="AE56" s="7" t="str">
        <f>IF(受診情報3422[[#This Row],[乳がん]]="希望",TRUE,"")</f>
        <v/>
      </c>
      <c r="AF56" s="7" t="str">
        <f>IF(受診情報3422[[#This Row],[脳]]="希望",TRUE,"")</f>
        <v/>
      </c>
      <c r="AG56" s="7" t="str">
        <f>IF(受診情報3422[[#This Row],[肺がん]]="希望",TRUE,"")</f>
        <v/>
      </c>
      <c r="AH56" s="7" t="str">
        <f>IF(受診情報3422[[#This Row],[PET]]="希望",TRUE,"")</f>
        <v/>
      </c>
      <c r="AI56" s="7" t="str">
        <f>IF(受診情報3422[[#This Row],[大腸CT]]="希望",TRUE,"")</f>
        <v/>
      </c>
      <c r="AJ56" s="7" t="str">
        <f>IF(受診情報3422[[#This Row],[心臓]]="希望",TRUE,"")</f>
        <v/>
      </c>
      <c r="AK56" s="7" t="str">
        <f>IF(受診情報3422[[#This Row],[ピロリ]]="希望",TRUE,"")</f>
        <v/>
      </c>
      <c r="AL56" s="7" t="str">
        <f>IF(受診情報3422[[#This Row],[骨]]="希望",TRUE,"")</f>
        <v/>
      </c>
      <c r="AM56" s="7" t="str">
        <f>IF(受診情報3422[[#This Row],[アレルギー検査]]="希望",TRUE,"")</f>
        <v/>
      </c>
      <c r="AN56" s="7" t="str">
        <f>IF(受診情報3422[[#This Row],[前立腺]]="希望",TRUE,"")</f>
        <v/>
      </c>
      <c r="AO56" s="35" t="str">
        <f>IF(受診情報3422[[#This Row],[腫瘍マーカー
3種]]="希望",TRUE,"")</f>
        <v/>
      </c>
      <c r="AP56" s="8" t="str">
        <f>IF(受診情報3422[[#This Row],[性別]]="男性",1,IF(受診情報3422[[#This Row],[性別]]="女性",2,""))</f>
        <v/>
      </c>
    </row>
    <row r="57" spans="1:42" ht="30" customHeight="1" x14ac:dyDescent="0.4">
      <c r="A57" s="1">
        <f t="shared" si="0"/>
        <v>49</v>
      </c>
      <c r="B57" s="13"/>
      <c r="C57" s="14"/>
      <c r="D57" s="15"/>
      <c r="E57" s="16"/>
      <c r="F57" s="16"/>
      <c r="G57" s="16"/>
      <c r="H57" s="17"/>
      <c r="I57" s="44"/>
      <c r="J57" s="18"/>
      <c r="K57" s="16"/>
      <c r="L57" s="20"/>
      <c r="M57" s="16"/>
      <c r="N57" s="21"/>
      <c r="O57" s="46"/>
      <c r="P57" s="22"/>
      <c r="Q57" s="46"/>
      <c r="R57" s="22"/>
      <c r="S57" s="46"/>
      <c r="T57" s="22"/>
      <c r="U57" s="46"/>
      <c r="V57" s="22"/>
      <c r="W57" s="46"/>
      <c r="X57" s="22"/>
      <c r="Y57" s="46"/>
      <c r="Z57" s="22"/>
      <c r="AA57" s="46"/>
      <c r="AB57" s="34"/>
      <c r="AC57" s="7" t="str">
        <f>IF(受診情報3422[[#This Row],[子宮]]="希望",TRUE,"")</f>
        <v/>
      </c>
      <c r="AD57" s="7" t="str">
        <f>IF(受診情報3422[[#This Row],[HPV]]="希望",TRUE,"")</f>
        <v/>
      </c>
      <c r="AE57" s="7" t="str">
        <f>IF(受診情報3422[[#This Row],[乳がん]]="希望",TRUE,"")</f>
        <v/>
      </c>
      <c r="AF57" s="7" t="str">
        <f>IF(受診情報3422[[#This Row],[脳]]="希望",TRUE,"")</f>
        <v/>
      </c>
      <c r="AG57" s="7" t="str">
        <f>IF(受診情報3422[[#This Row],[肺がん]]="希望",TRUE,"")</f>
        <v/>
      </c>
      <c r="AH57" s="7" t="str">
        <f>IF(受診情報3422[[#This Row],[PET]]="希望",TRUE,"")</f>
        <v/>
      </c>
      <c r="AI57" s="7" t="str">
        <f>IF(受診情報3422[[#This Row],[大腸CT]]="希望",TRUE,"")</f>
        <v/>
      </c>
      <c r="AJ57" s="7" t="str">
        <f>IF(受診情報3422[[#This Row],[心臓]]="希望",TRUE,"")</f>
        <v/>
      </c>
      <c r="AK57" s="7" t="str">
        <f>IF(受診情報3422[[#This Row],[ピロリ]]="希望",TRUE,"")</f>
        <v/>
      </c>
      <c r="AL57" s="7" t="str">
        <f>IF(受診情報3422[[#This Row],[骨]]="希望",TRUE,"")</f>
        <v/>
      </c>
      <c r="AM57" s="7" t="str">
        <f>IF(受診情報3422[[#This Row],[アレルギー検査]]="希望",TRUE,"")</f>
        <v/>
      </c>
      <c r="AN57" s="7" t="str">
        <f>IF(受診情報3422[[#This Row],[前立腺]]="希望",TRUE,"")</f>
        <v/>
      </c>
      <c r="AO57" s="35" t="str">
        <f>IF(受診情報3422[[#This Row],[腫瘍マーカー
3種]]="希望",TRUE,"")</f>
        <v/>
      </c>
      <c r="AP57" s="8" t="str">
        <f>IF(受診情報3422[[#This Row],[性別]]="男性",1,IF(受診情報3422[[#This Row],[性別]]="女性",2,""))</f>
        <v/>
      </c>
    </row>
    <row r="58" spans="1:42" ht="30" customHeight="1" x14ac:dyDescent="0.4">
      <c r="A58" s="1">
        <f t="shared" si="0"/>
        <v>50</v>
      </c>
      <c r="B58" s="13"/>
      <c r="C58" s="14"/>
      <c r="D58" s="15"/>
      <c r="E58" s="16"/>
      <c r="F58" s="16"/>
      <c r="G58" s="16"/>
      <c r="H58" s="17"/>
      <c r="I58" s="44"/>
      <c r="J58" s="18"/>
      <c r="K58" s="16"/>
      <c r="L58" s="20"/>
      <c r="M58" s="16"/>
      <c r="N58" s="21"/>
      <c r="O58" s="46"/>
      <c r="P58" s="22"/>
      <c r="Q58" s="46"/>
      <c r="R58" s="22"/>
      <c r="S58" s="46"/>
      <c r="T58" s="22"/>
      <c r="U58" s="46"/>
      <c r="V58" s="22"/>
      <c r="W58" s="46"/>
      <c r="X58" s="22"/>
      <c r="Y58" s="46"/>
      <c r="Z58" s="22"/>
      <c r="AA58" s="46"/>
      <c r="AB58" s="34"/>
      <c r="AC58" s="7" t="str">
        <f>IF(受診情報3422[[#This Row],[子宮]]="希望",TRUE,"")</f>
        <v/>
      </c>
      <c r="AD58" s="7" t="str">
        <f>IF(受診情報3422[[#This Row],[HPV]]="希望",TRUE,"")</f>
        <v/>
      </c>
      <c r="AE58" s="7" t="str">
        <f>IF(受診情報3422[[#This Row],[乳がん]]="希望",TRUE,"")</f>
        <v/>
      </c>
      <c r="AF58" s="7" t="str">
        <f>IF(受診情報3422[[#This Row],[脳]]="希望",TRUE,"")</f>
        <v/>
      </c>
      <c r="AG58" s="7" t="str">
        <f>IF(受診情報3422[[#This Row],[肺がん]]="希望",TRUE,"")</f>
        <v/>
      </c>
      <c r="AH58" s="7" t="str">
        <f>IF(受診情報3422[[#This Row],[PET]]="希望",TRUE,"")</f>
        <v/>
      </c>
      <c r="AI58" s="7" t="str">
        <f>IF(受診情報3422[[#This Row],[大腸CT]]="希望",TRUE,"")</f>
        <v/>
      </c>
      <c r="AJ58" s="7" t="str">
        <f>IF(受診情報3422[[#This Row],[心臓]]="希望",TRUE,"")</f>
        <v/>
      </c>
      <c r="AK58" s="7" t="str">
        <f>IF(受診情報3422[[#This Row],[ピロリ]]="希望",TRUE,"")</f>
        <v/>
      </c>
      <c r="AL58" s="7" t="str">
        <f>IF(受診情報3422[[#This Row],[骨]]="希望",TRUE,"")</f>
        <v/>
      </c>
      <c r="AM58" s="7" t="str">
        <f>IF(受診情報3422[[#This Row],[アレルギー検査]]="希望",TRUE,"")</f>
        <v/>
      </c>
      <c r="AN58" s="7" t="str">
        <f>IF(受診情報3422[[#This Row],[前立腺]]="希望",TRUE,"")</f>
        <v/>
      </c>
      <c r="AO58" s="35" t="str">
        <f>IF(受診情報3422[[#This Row],[腫瘍マーカー
3種]]="希望",TRUE,"")</f>
        <v/>
      </c>
      <c r="AP58" s="8" t="str">
        <f>IF(受診情報3422[[#This Row],[性別]]="男性",1,IF(受診情報3422[[#This Row],[性別]]="女性",2,""))</f>
        <v/>
      </c>
    </row>
    <row r="59" spans="1:42" ht="30" customHeight="1" x14ac:dyDescent="0.4">
      <c r="A59" s="1">
        <f t="shared" si="0"/>
        <v>51</v>
      </c>
      <c r="B59" s="13"/>
      <c r="C59" s="14"/>
      <c r="D59" s="15"/>
      <c r="E59" s="16"/>
      <c r="F59" s="16"/>
      <c r="G59" s="16"/>
      <c r="H59" s="17"/>
      <c r="I59" s="44"/>
      <c r="J59" s="18"/>
      <c r="K59" s="16"/>
      <c r="L59" s="20"/>
      <c r="M59" s="16"/>
      <c r="N59" s="21"/>
      <c r="O59" s="46"/>
      <c r="P59" s="22"/>
      <c r="Q59" s="46"/>
      <c r="R59" s="22"/>
      <c r="S59" s="46"/>
      <c r="T59" s="22"/>
      <c r="U59" s="46"/>
      <c r="V59" s="22"/>
      <c r="W59" s="46"/>
      <c r="X59" s="22"/>
      <c r="Y59" s="46"/>
      <c r="Z59" s="22"/>
      <c r="AA59" s="46"/>
      <c r="AB59" s="34"/>
      <c r="AC59" s="7" t="str">
        <f>IF(受診情報3422[[#This Row],[子宮]]="希望",TRUE,"")</f>
        <v/>
      </c>
      <c r="AD59" s="7" t="str">
        <f>IF(受診情報3422[[#This Row],[HPV]]="希望",TRUE,"")</f>
        <v/>
      </c>
      <c r="AE59" s="7" t="str">
        <f>IF(受診情報3422[[#This Row],[乳がん]]="希望",TRUE,"")</f>
        <v/>
      </c>
      <c r="AF59" s="7" t="str">
        <f>IF(受診情報3422[[#This Row],[脳]]="希望",TRUE,"")</f>
        <v/>
      </c>
      <c r="AG59" s="7" t="str">
        <f>IF(受診情報3422[[#This Row],[肺がん]]="希望",TRUE,"")</f>
        <v/>
      </c>
      <c r="AH59" s="7" t="str">
        <f>IF(受診情報3422[[#This Row],[PET]]="希望",TRUE,"")</f>
        <v/>
      </c>
      <c r="AI59" s="7" t="str">
        <f>IF(受診情報3422[[#This Row],[大腸CT]]="希望",TRUE,"")</f>
        <v/>
      </c>
      <c r="AJ59" s="7" t="str">
        <f>IF(受診情報3422[[#This Row],[心臓]]="希望",TRUE,"")</f>
        <v/>
      </c>
      <c r="AK59" s="7" t="str">
        <f>IF(受診情報3422[[#This Row],[ピロリ]]="希望",TRUE,"")</f>
        <v/>
      </c>
      <c r="AL59" s="7" t="str">
        <f>IF(受診情報3422[[#This Row],[骨]]="希望",TRUE,"")</f>
        <v/>
      </c>
      <c r="AM59" s="7" t="str">
        <f>IF(受診情報3422[[#This Row],[アレルギー検査]]="希望",TRUE,"")</f>
        <v/>
      </c>
      <c r="AN59" s="7" t="str">
        <f>IF(受診情報3422[[#This Row],[前立腺]]="希望",TRUE,"")</f>
        <v/>
      </c>
      <c r="AO59" s="35" t="str">
        <f>IF(受診情報3422[[#This Row],[腫瘍マーカー
3種]]="希望",TRUE,"")</f>
        <v/>
      </c>
      <c r="AP59" s="8" t="str">
        <f>IF(受診情報3422[[#This Row],[性別]]="男性",1,IF(受診情報3422[[#This Row],[性別]]="女性",2,""))</f>
        <v/>
      </c>
    </row>
    <row r="60" spans="1:42" ht="30" customHeight="1" x14ac:dyDescent="0.4">
      <c r="A60" s="1">
        <f t="shared" si="0"/>
        <v>52</v>
      </c>
      <c r="B60" s="13"/>
      <c r="C60" s="14"/>
      <c r="D60" s="15"/>
      <c r="E60" s="16"/>
      <c r="F60" s="16"/>
      <c r="G60" s="16"/>
      <c r="H60" s="17"/>
      <c r="I60" s="44"/>
      <c r="J60" s="18"/>
      <c r="K60" s="16"/>
      <c r="L60" s="20"/>
      <c r="M60" s="16"/>
      <c r="N60" s="21"/>
      <c r="O60" s="46"/>
      <c r="P60" s="22"/>
      <c r="Q60" s="46"/>
      <c r="R60" s="22"/>
      <c r="S60" s="46"/>
      <c r="T60" s="22"/>
      <c r="U60" s="46"/>
      <c r="V60" s="22"/>
      <c r="W60" s="46"/>
      <c r="X60" s="22"/>
      <c r="Y60" s="46"/>
      <c r="Z60" s="22"/>
      <c r="AA60" s="46"/>
      <c r="AB60" s="34"/>
      <c r="AC60" s="7" t="str">
        <f>IF(受診情報3422[[#This Row],[子宮]]="希望",TRUE,"")</f>
        <v/>
      </c>
      <c r="AD60" s="7" t="str">
        <f>IF(受診情報3422[[#This Row],[HPV]]="希望",TRUE,"")</f>
        <v/>
      </c>
      <c r="AE60" s="7" t="str">
        <f>IF(受診情報3422[[#This Row],[乳がん]]="希望",TRUE,"")</f>
        <v/>
      </c>
      <c r="AF60" s="7" t="str">
        <f>IF(受診情報3422[[#This Row],[脳]]="希望",TRUE,"")</f>
        <v/>
      </c>
      <c r="AG60" s="7" t="str">
        <f>IF(受診情報3422[[#This Row],[肺がん]]="希望",TRUE,"")</f>
        <v/>
      </c>
      <c r="AH60" s="7" t="str">
        <f>IF(受診情報3422[[#This Row],[PET]]="希望",TRUE,"")</f>
        <v/>
      </c>
      <c r="AI60" s="7" t="str">
        <f>IF(受診情報3422[[#This Row],[大腸CT]]="希望",TRUE,"")</f>
        <v/>
      </c>
      <c r="AJ60" s="7" t="str">
        <f>IF(受診情報3422[[#This Row],[心臓]]="希望",TRUE,"")</f>
        <v/>
      </c>
      <c r="AK60" s="7" t="str">
        <f>IF(受診情報3422[[#This Row],[ピロリ]]="希望",TRUE,"")</f>
        <v/>
      </c>
      <c r="AL60" s="7" t="str">
        <f>IF(受診情報3422[[#This Row],[骨]]="希望",TRUE,"")</f>
        <v/>
      </c>
      <c r="AM60" s="7" t="str">
        <f>IF(受診情報3422[[#This Row],[アレルギー検査]]="希望",TRUE,"")</f>
        <v/>
      </c>
      <c r="AN60" s="7" t="str">
        <f>IF(受診情報3422[[#This Row],[前立腺]]="希望",TRUE,"")</f>
        <v/>
      </c>
      <c r="AO60" s="35" t="str">
        <f>IF(受診情報3422[[#This Row],[腫瘍マーカー
3種]]="希望",TRUE,"")</f>
        <v/>
      </c>
      <c r="AP60" s="8" t="str">
        <f>IF(受診情報3422[[#This Row],[性別]]="男性",1,IF(受診情報3422[[#This Row],[性別]]="女性",2,""))</f>
        <v/>
      </c>
    </row>
    <row r="61" spans="1:42" ht="30" customHeight="1" x14ac:dyDescent="0.4">
      <c r="A61" s="1">
        <f t="shared" si="0"/>
        <v>53</v>
      </c>
      <c r="B61" s="13"/>
      <c r="C61" s="14"/>
      <c r="D61" s="15"/>
      <c r="E61" s="16"/>
      <c r="F61" s="16"/>
      <c r="G61" s="16"/>
      <c r="H61" s="17"/>
      <c r="I61" s="44"/>
      <c r="J61" s="18"/>
      <c r="K61" s="16"/>
      <c r="L61" s="20"/>
      <c r="M61" s="16"/>
      <c r="N61" s="21"/>
      <c r="O61" s="46"/>
      <c r="P61" s="22"/>
      <c r="Q61" s="46"/>
      <c r="R61" s="22"/>
      <c r="S61" s="46"/>
      <c r="T61" s="22"/>
      <c r="U61" s="46"/>
      <c r="V61" s="22"/>
      <c r="W61" s="46"/>
      <c r="X61" s="22"/>
      <c r="Y61" s="46"/>
      <c r="Z61" s="22"/>
      <c r="AA61" s="46"/>
      <c r="AB61" s="34"/>
      <c r="AC61" s="7" t="str">
        <f>IF(受診情報3422[[#This Row],[子宮]]="希望",TRUE,"")</f>
        <v/>
      </c>
      <c r="AD61" s="7" t="str">
        <f>IF(受診情報3422[[#This Row],[HPV]]="希望",TRUE,"")</f>
        <v/>
      </c>
      <c r="AE61" s="7" t="str">
        <f>IF(受診情報3422[[#This Row],[乳がん]]="希望",TRUE,"")</f>
        <v/>
      </c>
      <c r="AF61" s="7" t="str">
        <f>IF(受診情報3422[[#This Row],[脳]]="希望",TRUE,"")</f>
        <v/>
      </c>
      <c r="AG61" s="7" t="str">
        <f>IF(受診情報3422[[#This Row],[肺がん]]="希望",TRUE,"")</f>
        <v/>
      </c>
      <c r="AH61" s="7" t="str">
        <f>IF(受診情報3422[[#This Row],[PET]]="希望",TRUE,"")</f>
        <v/>
      </c>
      <c r="AI61" s="7" t="str">
        <f>IF(受診情報3422[[#This Row],[大腸CT]]="希望",TRUE,"")</f>
        <v/>
      </c>
      <c r="AJ61" s="7" t="str">
        <f>IF(受診情報3422[[#This Row],[心臓]]="希望",TRUE,"")</f>
        <v/>
      </c>
      <c r="AK61" s="7" t="str">
        <f>IF(受診情報3422[[#This Row],[ピロリ]]="希望",TRUE,"")</f>
        <v/>
      </c>
      <c r="AL61" s="7" t="str">
        <f>IF(受診情報3422[[#This Row],[骨]]="希望",TRUE,"")</f>
        <v/>
      </c>
      <c r="AM61" s="7" t="str">
        <f>IF(受診情報3422[[#This Row],[アレルギー検査]]="希望",TRUE,"")</f>
        <v/>
      </c>
      <c r="AN61" s="7" t="str">
        <f>IF(受診情報3422[[#This Row],[前立腺]]="希望",TRUE,"")</f>
        <v/>
      </c>
      <c r="AO61" s="35" t="str">
        <f>IF(受診情報3422[[#This Row],[腫瘍マーカー
3種]]="希望",TRUE,"")</f>
        <v/>
      </c>
      <c r="AP61" s="8" t="str">
        <f>IF(受診情報3422[[#This Row],[性別]]="男性",1,IF(受診情報3422[[#This Row],[性別]]="女性",2,""))</f>
        <v/>
      </c>
    </row>
    <row r="62" spans="1:42" ht="30" customHeight="1" x14ac:dyDescent="0.4">
      <c r="A62" s="1">
        <f t="shared" si="0"/>
        <v>54</v>
      </c>
      <c r="B62" s="13"/>
      <c r="C62" s="14"/>
      <c r="D62" s="15"/>
      <c r="E62" s="16"/>
      <c r="F62" s="16"/>
      <c r="G62" s="16"/>
      <c r="H62" s="17"/>
      <c r="I62" s="44"/>
      <c r="J62" s="18"/>
      <c r="K62" s="16"/>
      <c r="L62" s="20"/>
      <c r="M62" s="16"/>
      <c r="N62" s="21"/>
      <c r="O62" s="46"/>
      <c r="P62" s="22"/>
      <c r="Q62" s="46"/>
      <c r="R62" s="22"/>
      <c r="S62" s="46"/>
      <c r="T62" s="22"/>
      <c r="U62" s="46"/>
      <c r="V62" s="22"/>
      <c r="W62" s="46"/>
      <c r="X62" s="22"/>
      <c r="Y62" s="46"/>
      <c r="Z62" s="22"/>
      <c r="AA62" s="46"/>
      <c r="AB62" s="34"/>
      <c r="AC62" s="7" t="str">
        <f>IF(受診情報3422[[#This Row],[子宮]]="希望",TRUE,"")</f>
        <v/>
      </c>
      <c r="AD62" s="7" t="str">
        <f>IF(受診情報3422[[#This Row],[HPV]]="希望",TRUE,"")</f>
        <v/>
      </c>
      <c r="AE62" s="7" t="str">
        <f>IF(受診情報3422[[#This Row],[乳がん]]="希望",TRUE,"")</f>
        <v/>
      </c>
      <c r="AF62" s="7" t="str">
        <f>IF(受診情報3422[[#This Row],[脳]]="希望",TRUE,"")</f>
        <v/>
      </c>
      <c r="AG62" s="7" t="str">
        <f>IF(受診情報3422[[#This Row],[肺がん]]="希望",TRUE,"")</f>
        <v/>
      </c>
      <c r="AH62" s="7" t="str">
        <f>IF(受診情報3422[[#This Row],[PET]]="希望",TRUE,"")</f>
        <v/>
      </c>
      <c r="AI62" s="7" t="str">
        <f>IF(受診情報3422[[#This Row],[大腸CT]]="希望",TRUE,"")</f>
        <v/>
      </c>
      <c r="AJ62" s="7" t="str">
        <f>IF(受診情報3422[[#This Row],[心臓]]="希望",TRUE,"")</f>
        <v/>
      </c>
      <c r="AK62" s="7" t="str">
        <f>IF(受診情報3422[[#This Row],[ピロリ]]="希望",TRUE,"")</f>
        <v/>
      </c>
      <c r="AL62" s="7" t="str">
        <f>IF(受診情報3422[[#This Row],[骨]]="希望",TRUE,"")</f>
        <v/>
      </c>
      <c r="AM62" s="7" t="str">
        <f>IF(受診情報3422[[#This Row],[アレルギー検査]]="希望",TRUE,"")</f>
        <v/>
      </c>
      <c r="AN62" s="7" t="str">
        <f>IF(受診情報3422[[#This Row],[前立腺]]="希望",TRUE,"")</f>
        <v/>
      </c>
      <c r="AO62" s="35" t="str">
        <f>IF(受診情報3422[[#This Row],[腫瘍マーカー
3種]]="希望",TRUE,"")</f>
        <v/>
      </c>
      <c r="AP62" s="8" t="str">
        <f>IF(受診情報3422[[#This Row],[性別]]="男性",1,IF(受診情報3422[[#This Row],[性別]]="女性",2,""))</f>
        <v/>
      </c>
    </row>
    <row r="63" spans="1:42" ht="30" customHeight="1" x14ac:dyDescent="0.4">
      <c r="A63" s="1">
        <f t="shared" si="0"/>
        <v>55</v>
      </c>
      <c r="B63" s="13"/>
      <c r="C63" s="14"/>
      <c r="D63" s="15"/>
      <c r="E63" s="16"/>
      <c r="F63" s="16"/>
      <c r="G63" s="16"/>
      <c r="H63" s="17"/>
      <c r="I63" s="44"/>
      <c r="J63" s="18"/>
      <c r="K63" s="16"/>
      <c r="L63" s="20"/>
      <c r="M63" s="16"/>
      <c r="N63" s="21"/>
      <c r="O63" s="46"/>
      <c r="P63" s="22"/>
      <c r="Q63" s="46"/>
      <c r="R63" s="22"/>
      <c r="S63" s="46"/>
      <c r="T63" s="22"/>
      <c r="U63" s="46"/>
      <c r="V63" s="22"/>
      <c r="W63" s="46"/>
      <c r="X63" s="22"/>
      <c r="Y63" s="46"/>
      <c r="Z63" s="22"/>
      <c r="AA63" s="46"/>
      <c r="AB63" s="34"/>
      <c r="AC63" s="7" t="str">
        <f>IF(受診情報3422[[#This Row],[子宮]]="希望",TRUE,"")</f>
        <v/>
      </c>
      <c r="AD63" s="7" t="str">
        <f>IF(受診情報3422[[#This Row],[HPV]]="希望",TRUE,"")</f>
        <v/>
      </c>
      <c r="AE63" s="7" t="str">
        <f>IF(受診情報3422[[#This Row],[乳がん]]="希望",TRUE,"")</f>
        <v/>
      </c>
      <c r="AF63" s="7" t="str">
        <f>IF(受診情報3422[[#This Row],[脳]]="希望",TRUE,"")</f>
        <v/>
      </c>
      <c r="AG63" s="7" t="str">
        <f>IF(受診情報3422[[#This Row],[肺がん]]="希望",TRUE,"")</f>
        <v/>
      </c>
      <c r="AH63" s="7" t="str">
        <f>IF(受診情報3422[[#This Row],[PET]]="希望",TRUE,"")</f>
        <v/>
      </c>
      <c r="AI63" s="7" t="str">
        <f>IF(受診情報3422[[#This Row],[大腸CT]]="希望",TRUE,"")</f>
        <v/>
      </c>
      <c r="AJ63" s="7" t="str">
        <f>IF(受診情報3422[[#This Row],[心臓]]="希望",TRUE,"")</f>
        <v/>
      </c>
      <c r="AK63" s="7" t="str">
        <f>IF(受診情報3422[[#This Row],[ピロリ]]="希望",TRUE,"")</f>
        <v/>
      </c>
      <c r="AL63" s="7" t="str">
        <f>IF(受診情報3422[[#This Row],[骨]]="希望",TRUE,"")</f>
        <v/>
      </c>
      <c r="AM63" s="7" t="str">
        <f>IF(受診情報3422[[#This Row],[アレルギー検査]]="希望",TRUE,"")</f>
        <v/>
      </c>
      <c r="AN63" s="7" t="str">
        <f>IF(受診情報3422[[#This Row],[前立腺]]="希望",TRUE,"")</f>
        <v/>
      </c>
      <c r="AO63" s="35" t="str">
        <f>IF(受診情報3422[[#This Row],[腫瘍マーカー
3種]]="希望",TRUE,"")</f>
        <v/>
      </c>
      <c r="AP63" s="8" t="str">
        <f>IF(受診情報3422[[#This Row],[性別]]="男性",1,IF(受診情報3422[[#This Row],[性別]]="女性",2,""))</f>
        <v/>
      </c>
    </row>
    <row r="64" spans="1:42" ht="30" customHeight="1" x14ac:dyDescent="0.4">
      <c r="A64" s="1">
        <f t="shared" si="0"/>
        <v>56</v>
      </c>
      <c r="B64" s="13"/>
      <c r="C64" s="14"/>
      <c r="D64" s="15"/>
      <c r="E64" s="16"/>
      <c r="F64" s="16"/>
      <c r="G64" s="16"/>
      <c r="H64" s="17"/>
      <c r="I64" s="44"/>
      <c r="J64" s="18"/>
      <c r="K64" s="16"/>
      <c r="L64" s="20"/>
      <c r="M64" s="16"/>
      <c r="N64" s="21"/>
      <c r="O64" s="46"/>
      <c r="P64" s="22"/>
      <c r="Q64" s="46"/>
      <c r="R64" s="22"/>
      <c r="S64" s="46"/>
      <c r="T64" s="22"/>
      <c r="U64" s="46"/>
      <c r="V64" s="22"/>
      <c r="W64" s="46"/>
      <c r="X64" s="22"/>
      <c r="Y64" s="46"/>
      <c r="Z64" s="22"/>
      <c r="AA64" s="46"/>
      <c r="AB64" s="34"/>
      <c r="AC64" s="7" t="str">
        <f>IF(受診情報3422[[#This Row],[子宮]]="希望",TRUE,"")</f>
        <v/>
      </c>
      <c r="AD64" s="7" t="str">
        <f>IF(受診情報3422[[#This Row],[HPV]]="希望",TRUE,"")</f>
        <v/>
      </c>
      <c r="AE64" s="7" t="str">
        <f>IF(受診情報3422[[#This Row],[乳がん]]="希望",TRUE,"")</f>
        <v/>
      </c>
      <c r="AF64" s="7" t="str">
        <f>IF(受診情報3422[[#This Row],[脳]]="希望",TRUE,"")</f>
        <v/>
      </c>
      <c r="AG64" s="7" t="str">
        <f>IF(受診情報3422[[#This Row],[肺がん]]="希望",TRUE,"")</f>
        <v/>
      </c>
      <c r="AH64" s="7" t="str">
        <f>IF(受診情報3422[[#This Row],[PET]]="希望",TRUE,"")</f>
        <v/>
      </c>
      <c r="AI64" s="7" t="str">
        <f>IF(受診情報3422[[#This Row],[大腸CT]]="希望",TRUE,"")</f>
        <v/>
      </c>
      <c r="AJ64" s="7" t="str">
        <f>IF(受診情報3422[[#This Row],[心臓]]="希望",TRUE,"")</f>
        <v/>
      </c>
      <c r="AK64" s="7" t="str">
        <f>IF(受診情報3422[[#This Row],[ピロリ]]="希望",TRUE,"")</f>
        <v/>
      </c>
      <c r="AL64" s="7" t="str">
        <f>IF(受診情報3422[[#This Row],[骨]]="希望",TRUE,"")</f>
        <v/>
      </c>
      <c r="AM64" s="7" t="str">
        <f>IF(受診情報3422[[#This Row],[アレルギー検査]]="希望",TRUE,"")</f>
        <v/>
      </c>
      <c r="AN64" s="7" t="str">
        <f>IF(受診情報3422[[#This Row],[前立腺]]="希望",TRUE,"")</f>
        <v/>
      </c>
      <c r="AO64" s="35" t="str">
        <f>IF(受診情報3422[[#This Row],[腫瘍マーカー
3種]]="希望",TRUE,"")</f>
        <v/>
      </c>
      <c r="AP64" s="8" t="str">
        <f>IF(受診情報3422[[#This Row],[性別]]="男性",1,IF(受診情報3422[[#This Row],[性別]]="女性",2,""))</f>
        <v/>
      </c>
    </row>
    <row r="65" spans="1:42" ht="30" customHeight="1" x14ac:dyDescent="0.4">
      <c r="A65" s="1">
        <f t="shared" si="0"/>
        <v>57</v>
      </c>
      <c r="B65" s="13"/>
      <c r="C65" s="14"/>
      <c r="D65" s="15"/>
      <c r="E65" s="16"/>
      <c r="F65" s="16"/>
      <c r="G65" s="16"/>
      <c r="H65" s="17"/>
      <c r="I65" s="44"/>
      <c r="J65" s="18"/>
      <c r="K65" s="16"/>
      <c r="L65" s="20"/>
      <c r="M65" s="16"/>
      <c r="N65" s="21"/>
      <c r="O65" s="46"/>
      <c r="P65" s="22"/>
      <c r="Q65" s="46"/>
      <c r="R65" s="22"/>
      <c r="S65" s="46"/>
      <c r="T65" s="22"/>
      <c r="U65" s="46"/>
      <c r="V65" s="22"/>
      <c r="W65" s="46"/>
      <c r="X65" s="22"/>
      <c r="Y65" s="46"/>
      <c r="Z65" s="22"/>
      <c r="AA65" s="46"/>
      <c r="AB65" s="34"/>
      <c r="AC65" s="7" t="str">
        <f>IF(受診情報3422[[#This Row],[子宮]]="希望",TRUE,"")</f>
        <v/>
      </c>
      <c r="AD65" s="7" t="str">
        <f>IF(受診情報3422[[#This Row],[HPV]]="希望",TRUE,"")</f>
        <v/>
      </c>
      <c r="AE65" s="7" t="str">
        <f>IF(受診情報3422[[#This Row],[乳がん]]="希望",TRUE,"")</f>
        <v/>
      </c>
      <c r="AF65" s="7" t="str">
        <f>IF(受診情報3422[[#This Row],[脳]]="希望",TRUE,"")</f>
        <v/>
      </c>
      <c r="AG65" s="7" t="str">
        <f>IF(受診情報3422[[#This Row],[肺がん]]="希望",TRUE,"")</f>
        <v/>
      </c>
      <c r="AH65" s="7" t="str">
        <f>IF(受診情報3422[[#This Row],[PET]]="希望",TRUE,"")</f>
        <v/>
      </c>
      <c r="AI65" s="7" t="str">
        <f>IF(受診情報3422[[#This Row],[大腸CT]]="希望",TRUE,"")</f>
        <v/>
      </c>
      <c r="AJ65" s="7" t="str">
        <f>IF(受診情報3422[[#This Row],[心臓]]="希望",TRUE,"")</f>
        <v/>
      </c>
      <c r="AK65" s="7" t="str">
        <f>IF(受診情報3422[[#This Row],[ピロリ]]="希望",TRUE,"")</f>
        <v/>
      </c>
      <c r="AL65" s="7" t="str">
        <f>IF(受診情報3422[[#This Row],[骨]]="希望",TRUE,"")</f>
        <v/>
      </c>
      <c r="AM65" s="7" t="str">
        <f>IF(受診情報3422[[#This Row],[アレルギー検査]]="希望",TRUE,"")</f>
        <v/>
      </c>
      <c r="AN65" s="7" t="str">
        <f>IF(受診情報3422[[#This Row],[前立腺]]="希望",TRUE,"")</f>
        <v/>
      </c>
      <c r="AO65" s="35" t="str">
        <f>IF(受診情報3422[[#This Row],[腫瘍マーカー
3種]]="希望",TRUE,"")</f>
        <v/>
      </c>
      <c r="AP65" s="8" t="str">
        <f>IF(受診情報3422[[#This Row],[性別]]="男性",1,IF(受診情報3422[[#This Row],[性別]]="女性",2,""))</f>
        <v/>
      </c>
    </row>
    <row r="66" spans="1:42" ht="30" customHeight="1" x14ac:dyDescent="0.4">
      <c r="A66" s="1">
        <f t="shared" si="0"/>
        <v>58</v>
      </c>
      <c r="B66" s="13"/>
      <c r="C66" s="14"/>
      <c r="D66" s="15"/>
      <c r="E66" s="16"/>
      <c r="F66" s="16"/>
      <c r="G66" s="16"/>
      <c r="H66" s="17"/>
      <c r="I66" s="44"/>
      <c r="J66" s="18"/>
      <c r="K66" s="16"/>
      <c r="L66" s="20"/>
      <c r="M66" s="16"/>
      <c r="N66" s="21"/>
      <c r="O66" s="46"/>
      <c r="P66" s="22"/>
      <c r="Q66" s="46"/>
      <c r="R66" s="22"/>
      <c r="S66" s="46"/>
      <c r="T66" s="22"/>
      <c r="U66" s="46"/>
      <c r="V66" s="22"/>
      <c r="W66" s="46"/>
      <c r="X66" s="22"/>
      <c r="Y66" s="46"/>
      <c r="Z66" s="22"/>
      <c r="AA66" s="46"/>
      <c r="AB66" s="34"/>
      <c r="AC66" s="7" t="str">
        <f>IF(受診情報3422[[#This Row],[子宮]]="希望",TRUE,"")</f>
        <v/>
      </c>
      <c r="AD66" s="7" t="str">
        <f>IF(受診情報3422[[#This Row],[HPV]]="希望",TRUE,"")</f>
        <v/>
      </c>
      <c r="AE66" s="7" t="str">
        <f>IF(受診情報3422[[#This Row],[乳がん]]="希望",TRUE,"")</f>
        <v/>
      </c>
      <c r="AF66" s="7" t="str">
        <f>IF(受診情報3422[[#This Row],[脳]]="希望",TRUE,"")</f>
        <v/>
      </c>
      <c r="AG66" s="7" t="str">
        <f>IF(受診情報3422[[#This Row],[肺がん]]="希望",TRUE,"")</f>
        <v/>
      </c>
      <c r="AH66" s="7" t="str">
        <f>IF(受診情報3422[[#This Row],[PET]]="希望",TRUE,"")</f>
        <v/>
      </c>
      <c r="AI66" s="7" t="str">
        <f>IF(受診情報3422[[#This Row],[大腸CT]]="希望",TRUE,"")</f>
        <v/>
      </c>
      <c r="AJ66" s="7" t="str">
        <f>IF(受診情報3422[[#This Row],[心臓]]="希望",TRUE,"")</f>
        <v/>
      </c>
      <c r="AK66" s="7" t="str">
        <f>IF(受診情報3422[[#This Row],[ピロリ]]="希望",TRUE,"")</f>
        <v/>
      </c>
      <c r="AL66" s="7" t="str">
        <f>IF(受診情報3422[[#This Row],[骨]]="希望",TRUE,"")</f>
        <v/>
      </c>
      <c r="AM66" s="7" t="str">
        <f>IF(受診情報3422[[#This Row],[アレルギー検査]]="希望",TRUE,"")</f>
        <v/>
      </c>
      <c r="AN66" s="7" t="str">
        <f>IF(受診情報3422[[#This Row],[前立腺]]="希望",TRUE,"")</f>
        <v/>
      </c>
      <c r="AO66" s="35" t="str">
        <f>IF(受診情報3422[[#This Row],[腫瘍マーカー
3種]]="希望",TRUE,"")</f>
        <v/>
      </c>
      <c r="AP66" s="8" t="str">
        <f>IF(受診情報3422[[#This Row],[性別]]="男性",1,IF(受診情報3422[[#This Row],[性別]]="女性",2,""))</f>
        <v/>
      </c>
    </row>
    <row r="67" spans="1:42" ht="30" customHeight="1" x14ac:dyDescent="0.4">
      <c r="A67" s="1">
        <f t="shared" si="0"/>
        <v>59</v>
      </c>
      <c r="B67" s="13"/>
      <c r="C67" s="14"/>
      <c r="D67" s="15"/>
      <c r="E67" s="16"/>
      <c r="F67" s="16"/>
      <c r="G67" s="16"/>
      <c r="H67" s="17"/>
      <c r="I67" s="44"/>
      <c r="J67" s="18"/>
      <c r="K67" s="16"/>
      <c r="L67" s="20"/>
      <c r="M67" s="16"/>
      <c r="N67" s="21"/>
      <c r="O67" s="46"/>
      <c r="P67" s="22"/>
      <c r="Q67" s="46"/>
      <c r="R67" s="22"/>
      <c r="S67" s="46"/>
      <c r="T67" s="22"/>
      <c r="U67" s="46"/>
      <c r="V67" s="22"/>
      <c r="W67" s="46"/>
      <c r="X67" s="22"/>
      <c r="Y67" s="46"/>
      <c r="Z67" s="22"/>
      <c r="AA67" s="46"/>
      <c r="AB67" s="34"/>
      <c r="AC67" s="7" t="str">
        <f>IF(受診情報3422[[#This Row],[子宮]]="希望",TRUE,"")</f>
        <v/>
      </c>
      <c r="AD67" s="7" t="str">
        <f>IF(受診情報3422[[#This Row],[HPV]]="希望",TRUE,"")</f>
        <v/>
      </c>
      <c r="AE67" s="7" t="str">
        <f>IF(受診情報3422[[#This Row],[乳がん]]="希望",TRUE,"")</f>
        <v/>
      </c>
      <c r="AF67" s="7" t="str">
        <f>IF(受診情報3422[[#This Row],[脳]]="希望",TRUE,"")</f>
        <v/>
      </c>
      <c r="AG67" s="7" t="str">
        <f>IF(受診情報3422[[#This Row],[肺がん]]="希望",TRUE,"")</f>
        <v/>
      </c>
      <c r="AH67" s="7" t="str">
        <f>IF(受診情報3422[[#This Row],[PET]]="希望",TRUE,"")</f>
        <v/>
      </c>
      <c r="AI67" s="7" t="str">
        <f>IF(受診情報3422[[#This Row],[大腸CT]]="希望",TRUE,"")</f>
        <v/>
      </c>
      <c r="AJ67" s="7" t="str">
        <f>IF(受診情報3422[[#This Row],[心臓]]="希望",TRUE,"")</f>
        <v/>
      </c>
      <c r="AK67" s="7" t="str">
        <f>IF(受診情報3422[[#This Row],[ピロリ]]="希望",TRUE,"")</f>
        <v/>
      </c>
      <c r="AL67" s="7" t="str">
        <f>IF(受診情報3422[[#This Row],[骨]]="希望",TRUE,"")</f>
        <v/>
      </c>
      <c r="AM67" s="7" t="str">
        <f>IF(受診情報3422[[#This Row],[アレルギー検査]]="希望",TRUE,"")</f>
        <v/>
      </c>
      <c r="AN67" s="7" t="str">
        <f>IF(受診情報3422[[#This Row],[前立腺]]="希望",TRUE,"")</f>
        <v/>
      </c>
      <c r="AO67" s="35" t="str">
        <f>IF(受診情報3422[[#This Row],[腫瘍マーカー
3種]]="希望",TRUE,"")</f>
        <v/>
      </c>
      <c r="AP67" s="8" t="str">
        <f>IF(受診情報3422[[#This Row],[性別]]="男性",1,IF(受診情報3422[[#This Row],[性別]]="女性",2,""))</f>
        <v/>
      </c>
    </row>
    <row r="68" spans="1:42" ht="30" customHeight="1" x14ac:dyDescent="0.4">
      <c r="A68" s="1">
        <f t="shared" si="0"/>
        <v>60</v>
      </c>
      <c r="B68" s="13"/>
      <c r="C68" s="14"/>
      <c r="D68" s="15"/>
      <c r="E68" s="16"/>
      <c r="F68" s="16"/>
      <c r="G68" s="16"/>
      <c r="H68" s="17"/>
      <c r="I68" s="44"/>
      <c r="J68" s="18"/>
      <c r="K68" s="16"/>
      <c r="L68" s="20"/>
      <c r="M68" s="16"/>
      <c r="N68" s="21"/>
      <c r="O68" s="46"/>
      <c r="P68" s="22"/>
      <c r="Q68" s="46"/>
      <c r="R68" s="22"/>
      <c r="S68" s="46"/>
      <c r="T68" s="22"/>
      <c r="U68" s="46"/>
      <c r="V68" s="22"/>
      <c r="W68" s="46"/>
      <c r="X68" s="22"/>
      <c r="Y68" s="46"/>
      <c r="Z68" s="22"/>
      <c r="AA68" s="46"/>
      <c r="AB68" s="34"/>
      <c r="AC68" s="7" t="str">
        <f>IF(受診情報3422[[#This Row],[子宮]]="希望",TRUE,"")</f>
        <v/>
      </c>
      <c r="AD68" s="7" t="str">
        <f>IF(受診情報3422[[#This Row],[HPV]]="希望",TRUE,"")</f>
        <v/>
      </c>
      <c r="AE68" s="7" t="str">
        <f>IF(受診情報3422[[#This Row],[乳がん]]="希望",TRUE,"")</f>
        <v/>
      </c>
      <c r="AF68" s="7" t="str">
        <f>IF(受診情報3422[[#This Row],[脳]]="希望",TRUE,"")</f>
        <v/>
      </c>
      <c r="AG68" s="7" t="str">
        <f>IF(受診情報3422[[#This Row],[肺がん]]="希望",TRUE,"")</f>
        <v/>
      </c>
      <c r="AH68" s="7" t="str">
        <f>IF(受診情報3422[[#This Row],[PET]]="希望",TRUE,"")</f>
        <v/>
      </c>
      <c r="AI68" s="7" t="str">
        <f>IF(受診情報3422[[#This Row],[大腸CT]]="希望",TRUE,"")</f>
        <v/>
      </c>
      <c r="AJ68" s="7" t="str">
        <f>IF(受診情報3422[[#This Row],[心臓]]="希望",TRUE,"")</f>
        <v/>
      </c>
      <c r="AK68" s="7" t="str">
        <f>IF(受診情報3422[[#This Row],[ピロリ]]="希望",TRUE,"")</f>
        <v/>
      </c>
      <c r="AL68" s="7" t="str">
        <f>IF(受診情報3422[[#This Row],[骨]]="希望",TRUE,"")</f>
        <v/>
      </c>
      <c r="AM68" s="7" t="str">
        <f>IF(受診情報3422[[#This Row],[アレルギー検査]]="希望",TRUE,"")</f>
        <v/>
      </c>
      <c r="AN68" s="7" t="str">
        <f>IF(受診情報3422[[#This Row],[前立腺]]="希望",TRUE,"")</f>
        <v/>
      </c>
      <c r="AO68" s="35" t="str">
        <f>IF(受診情報3422[[#This Row],[腫瘍マーカー
3種]]="希望",TRUE,"")</f>
        <v/>
      </c>
      <c r="AP68" s="8" t="str">
        <f>IF(受診情報3422[[#This Row],[性別]]="男性",1,IF(受診情報3422[[#This Row],[性別]]="女性",2,""))</f>
        <v/>
      </c>
    </row>
    <row r="69" spans="1:42" ht="30" customHeight="1" x14ac:dyDescent="0.4">
      <c r="A69" s="1">
        <f t="shared" si="0"/>
        <v>61</v>
      </c>
      <c r="B69" s="13"/>
      <c r="C69" s="14"/>
      <c r="D69" s="15"/>
      <c r="E69" s="16"/>
      <c r="F69" s="16"/>
      <c r="G69" s="16"/>
      <c r="H69" s="17"/>
      <c r="I69" s="44"/>
      <c r="J69" s="18"/>
      <c r="K69" s="16"/>
      <c r="L69" s="20"/>
      <c r="M69" s="16"/>
      <c r="N69" s="21"/>
      <c r="O69" s="46"/>
      <c r="P69" s="22"/>
      <c r="Q69" s="46"/>
      <c r="R69" s="22"/>
      <c r="S69" s="46"/>
      <c r="T69" s="22"/>
      <c r="U69" s="46"/>
      <c r="V69" s="22"/>
      <c r="W69" s="46"/>
      <c r="X69" s="22"/>
      <c r="Y69" s="46"/>
      <c r="Z69" s="22"/>
      <c r="AA69" s="46"/>
      <c r="AB69" s="34"/>
      <c r="AC69" s="7" t="str">
        <f>IF(受診情報3422[[#This Row],[子宮]]="希望",TRUE,"")</f>
        <v/>
      </c>
      <c r="AD69" s="7" t="str">
        <f>IF(受診情報3422[[#This Row],[HPV]]="希望",TRUE,"")</f>
        <v/>
      </c>
      <c r="AE69" s="7" t="str">
        <f>IF(受診情報3422[[#This Row],[乳がん]]="希望",TRUE,"")</f>
        <v/>
      </c>
      <c r="AF69" s="7" t="str">
        <f>IF(受診情報3422[[#This Row],[脳]]="希望",TRUE,"")</f>
        <v/>
      </c>
      <c r="AG69" s="7" t="str">
        <f>IF(受診情報3422[[#This Row],[肺がん]]="希望",TRUE,"")</f>
        <v/>
      </c>
      <c r="AH69" s="7" t="str">
        <f>IF(受診情報3422[[#This Row],[PET]]="希望",TRUE,"")</f>
        <v/>
      </c>
      <c r="AI69" s="7" t="str">
        <f>IF(受診情報3422[[#This Row],[大腸CT]]="希望",TRUE,"")</f>
        <v/>
      </c>
      <c r="AJ69" s="7" t="str">
        <f>IF(受診情報3422[[#This Row],[心臓]]="希望",TRUE,"")</f>
        <v/>
      </c>
      <c r="AK69" s="7" t="str">
        <f>IF(受診情報3422[[#This Row],[ピロリ]]="希望",TRUE,"")</f>
        <v/>
      </c>
      <c r="AL69" s="7" t="str">
        <f>IF(受診情報3422[[#This Row],[骨]]="希望",TRUE,"")</f>
        <v/>
      </c>
      <c r="AM69" s="7" t="str">
        <f>IF(受診情報3422[[#This Row],[アレルギー検査]]="希望",TRUE,"")</f>
        <v/>
      </c>
      <c r="AN69" s="7" t="str">
        <f>IF(受診情報3422[[#This Row],[前立腺]]="希望",TRUE,"")</f>
        <v/>
      </c>
      <c r="AO69" s="35" t="str">
        <f>IF(受診情報3422[[#This Row],[腫瘍マーカー
3種]]="希望",TRUE,"")</f>
        <v/>
      </c>
      <c r="AP69" s="8" t="str">
        <f>IF(受診情報3422[[#This Row],[性別]]="男性",1,IF(受診情報3422[[#This Row],[性別]]="女性",2,""))</f>
        <v/>
      </c>
    </row>
    <row r="70" spans="1:42" ht="30" customHeight="1" x14ac:dyDescent="0.4">
      <c r="A70" s="1">
        <f t="shared" si="0"/>
        <v>62</v>
      </c>
      <c r="B70" s="13"/>
      <c r="C70" s="14"/>
      <c r="D70" s="15"/>
      <c r="E70" s="16"/>
      <c r="F70" s="16"/>
      <c r="G70" s="16"/>
      <c r="H70" s="17"/>
      <c r="I70" s="44"/>
      <c r="J70" s="18"/>
      <c r="K70" s="16"/>
      <c r="L70" s="20"/>
      <c r="M70" s="16"/>
      <c r="N70" s="21"/>
      <c r="O70" s="46"/>
      <c r="P70" s="22"/>
      <c r="Q70" s="46"/>
      <c r="R70" s="22"/>
      <c r="S70" s="46"/>
      <c r="T70" s="22"/>
      <c r="U70" s="46"/>
      <c r="V70" s="22"/>
      <c r="W70" s="46"/>
      <c r="X70" s="22"/>
      <c r="Y70" s="46"/>
      <c r="Z70" s="22"/>
      <c r="AA70" s="46"/>
      <c r="AB70" s="34"/>
      <c r="AC70" s="7" t="str">
        <f>IF(受診情報3422[[#This Row],[子宮]]="希望",TRUE,"")</f>
        <v/>
      </c>
      <c r="AD70" s="7" t="str">
        <f>IF(受診情報3422[[#This Row],[HPV]]="希望",TRUE,"")</f>
        <v/>
      </c>
      <c r="AE70" s="7" t="str">
        <f>IF(受診情報3422[[#This Row],[乳がん]]="希望",TRUE,"")</f>
        <v/>
      </c>
      <c r="AF70" s="7" t="str">
        <f>IF(受診情報3422[[#This Row],[脳]]="希望",TRUE,"")</f>
        <v/>
      </c>
      <c r="AG70" s="7" t="str">
        <f>IF(受診情報3422[[#This Row],[肺がん]]="希望",TRUE,"")</f>
        <v/>
      </c>
      <c r="AH70" s="7" t="str">
        <f>IF(受診情報3422[[#This Row],[PET]]="希望",TRUE,"")</f>
        <v/>
      </c>
      <c r="AI70" s="7" t="str">
        <f>IF(受診情報3422[[#This Row],[大腸CT]]="希望",TRUE,"")</f>
        <v/>
      </c>
      <c r="AJ70" s="7" t="str">
        <f>IF(受診情報3422[[#This Row],[心臓]]="希望",TRUE,"")</f>
        <v/>
      </c>
      <c r="AK70" s="7" t="str">
        <f>IF(受診情報3422[[#This Row],[ピロリ]]="希望",TRUE,"")</f>
        <v/>
      </c>
      <c r="AL70" s="7" t="str">
        <f>IF(受診情報3422[[#This Row],[骨]]="希望",TRUE,"")</f>
        <v/>
      </c>
      <c r="AM70" s="7" t="str">
        <f>IF(受診情報3422[[#This Row],[アレルギー検査]]="希望",TRUE,"")</f>
        <v/>
      </c>
      <c r="AN70" s="7" t="str">
        <f>IF(受診情報3422[[#This Row],[前立腺]]="希望",TRUE,"")</f>
        <v/>
      </c>
      <c r="AO70" s="35" t="str">
        <f>IF(受診情報3422[[#This Row],[腫瘍マーカー
3種]]="希望",TRUE,"")</f>
        <v/>
      </c>
      <c r="AP70" s="8" t="str">
        <f>IF(受診情報3422[[#This Row],[性別]]="男性",1,IF(受診情報3422[[#This Row],[性別]]="女性",2,""))</f>
        <v/>
      </c>
    </row>
    <row r="71" spans="1:42" ht="30" customHeight="1" x14ac:dyDescent="0.4">
      <c r="A71" s="1">
        <f t="shared" si="0"/>
        <v>63</v>
      </c>
      <c r="B71" s="13"/>
      <c r="C71" s="14"/>
      <c r="D71" s="15"/>
      <c r="E71" s="16"/>
      <c r="F71" s="16"/>
      <c r="G71" s="16"/>
      <c r="H71" s="17"/>
      <c r="I71" s="44"/>
      <c r="J71" s="18"/>
      <c r="K71" s="16"/>
      <c r="L71" s="20"/>
      <c r="M71" s="16"/>
      <c r="N71" s="21"/>
      <c r="O71" s="46"/>
      <c r="P71" s="22"/>
      <c r="Q71" s="46"/>
      <c r="R71" s="22"/>
      <c r="S71" s="46"/>
      <c r="T71" s="22"/>
      <c r="U71" s="46"/>
      <c r="V71" s="22"/>
      <c r="W71" s="46"/>
      <c r="X71" s="22"/>
      <c r="Y71" s="46"/>
      <c r="Z71" s="22"/>
      <c r="AA71" s="46"/>
      <c r="AB71" s="34"/>
      <c r="AC71" s="7" t="str">
        <f>IF(受診情報3422[[#This Row],[子宮]]="希望",TRUE,"")</f>
        <v/>
      </c>
      <c r="AD71" s="7" t="str">
        <f>IF(受診情報3422[[#This Row],[HPV]]="希望",TRUE,"")</f>
        <v/>
      </c>
      <c r="AE71" s="7" t="str">
        <f>IF(受診情報3422[[#This Row],[乳がん]]="希望",TRUE,"")</f>
        <v/>
      </c>
      <c r="AF71" s="7" t="str">
        <f>IF(受診情報3422[[#This Row],[脳]]="希望",TRUE,"")</f>
        <v/>
      </c>
      <c r="AG71" s="7" t="str">
        <f>IF(受診情報3422[[#This Row],[肺がん]]="希望",TRUE,"")</f>
        <v/>
      </c>
      <c r="AH71" s="7" t="str">
        <f>IF(受診情報3422[[#This Row],[PET]]="希望",TRUE,"")</f>
        <v/>
      </c>
      <c r="AI71" s="7" t="str">
        <f>IF(受診情報3422[[#This Row],[大腸CT]]="希望",TRUE,"")</f>
        <v/>
      </c>
      <c r="AJ71" s="7" t="str">
        <f>IF(受診情報3422[[#This Row],[心臓]]="希望",TRUE,"")</f>
        <v/>
      </c>
      <c r="AK71" s="7" t="str">
        <f>IF(受診情報3422[[#This Row],[ピロリ]]="希望",TRUE,"")</f>
        <v/>
      </c>
      <c r="AL71" s="7" t="str">
        <f>IF(受診情報3422[[#This Row],[骨]]="希望",TRUE,"")</f>
        <v/>
      </c>
      <c r="AM71" s="7" t="str">
        <f>IF(受診情報3422[[#This Row],[アレルギー検査]]="希望",TRUE,"")</f>
        <v/>
      </c>
      <c r="AN71" s="7" t="str">
        <f>IF(受診情報3422[[#This Row],[前立腺]]="希望",TRUE,"")</f>
        <v/>
      </c>
      <c r="AO71" s="35" t="str">
        <f>IF(受診情報3422[[#This Row],[腫瘍マーカー
3種]]="希望",TRUE,"")</f>
        <v/>
      </c>
      <c r="AP71" s="8" t="str">
        <f>IF(受診情報3422[[#This Row],[性別]]="男性",1,IF(受診情報3422[[#This Row],[性別]]="女性",2,""))</f>
        <v/>
      </c>
    </row>
    <row r="72" spans="1:42" ht="30" customHeight="1" x14ac:dyDescent="0.4">
      <c r="A72" s="1">
        <f t="shared" si="0"/>
        <v>64</v>
      </c>
      <c r="B72" s="13"/>
      <c r="C72" s="14"/>
      <c r="D72" s="15"/>
      <c r="E72" s="16"/>
      <c r="F72" s="16"/>
      <c r="G72" s="16"/>
      <c r="H72" s="17"/>
      <c r="I72" s="44"/>
      <c r="J72" s="18"/>
      <c r="K72" s="16"/>
      <c r="L72" s="20"/>
      <c r="M72" s="16"/>
      <c r="N72" s="21"/>
      <c r="O72" s="46"/>
      <c r="P72" s="22"/>
      <c r="Q72" s="46"/>
      <c r="R72" s="22"/>
      <c r="S72" s="46"/>
      <c r="T72" s="22"/>
      <c r="U72" s="46"/>
      <c r="V72" s="22"/>
      <c r="W72" s="46"/>
      <c r="X72" s="22"/>
      <c r="Y72" s="46"/>
      <c r="Z72" s="22"/>
      <c r="AA72" s="46"/>
      <c r="AB72" s="34"/>
      <c r="AC72" s="7" t="str">
        <f>IF(受診情報3422[[#This Row],[子宮]]="希望",TRUE,"")</f>
        <v/>
      </c>
      <c r="AD72" s="7" t="str">
        <f>IF(受診情報3422[[#This Row],[HPV]]="希望",TRUE,"")</f>
        <v/>
      </c>
      <c r="AE72" s="7" t="str">
        <f>IF(受診情報3422[[#This Row],[乳がん]]="希望",TRUE,"")</f>
        <v/>
      </c>
      <c r="AF72" s="7" t="str">
        <f>IF(受診情報3422[[#This Row],[脳]]="希望",TRUE,"")</f>
        <v/>
      </c>
      <c r="AG72" s="7" t="str">
        <f>IF(受診情報3422[[#This Row],[肺がん]]="希望",TRUE,"")</f>
        <v/>
      </c>
      <c r="AH72" s="7" t="str">
        <f>IF(受診情報3422[[#This Row],[PET]]="希望",TRUE,"")</f>
        <v/>
      </c>
      <c r="AI72" s="7" t="str">
        <f>IF(受診情報3422[[#This Row],[大腸CT]]="希望",TRUE,"")</f>
        <v/>
      </c>
      <c r="AJ72" s="7" t="str">
        <f>IF(受診情報3422[[#This Row],[心臓]]="希望",TRUE,"")</f>
        <v/>
      </c>
      <c r="AK72" s="7" t="str">
        <f>IF(受診情報3422[[#This Row],[ピロリ]]="希望",TRUE,"")</f>
        <v/>
      </c>
      <c r="AL72" s="7" t="str">
        <f>IF(受診情報3422[[#This Row],[骨]]="希望",TRUE,"")</f>
        <v/>
      </c>
      <c r="AM72" s="7" t="str">
        <f>IF(受診情報3422[[#This Row],[アレルギー検査]]="希望",TRUE,"")</f>
        <v/>
      </c>
      <c r="AN72" s="7" t="str">
        <f>IF(受診情報3422[[#This Row],[前立腺]]="希望",TRUE,"")</f>
        <v/>
      </c>
      <c r="AO72" s="35" t="str">
        <f>IF(受診情報3422[[#This Row],[腫瘍マーカー
3種]]="希望",TRUE,"")</f>
        <v/>
      </c>
      <c r="AP72" s="8" t="str">
        <f>IF(受診情報3422[[#This Row],[性別]]="男性",1,IF(受診情報3422[[#This Row],[性別]]="女性",2,""))</f>
        <v/>
      </c>
    </row>
    <row r="73" spans="1:42" ht="30" customHeight="1" x14ac:dyDescent="0.4">
      <c r="A73" s="1">
        <f t="shared" ref="A73:A108" si="1">ROW()-8</f>
        <v>65</v>
      </c>
      <c r="B73" s="13"/>
      <c r="C73" s="14"/>
      <c r="D73" s="15"/>
      <c r="E73" s="16"/>
      <c r="F73" s="16"/>
      <c r="G73" s="16"/>
      <c r="H73" s="17"/>
      <c r="I73" s="44"/>
      <c r="J73" s="18"/>
      <c r="K73" s="16"/>
      <c r="L73" s="20"/>
      <c r="M73" s="16"/>
      <c r="N73" s="21"/>
      <c r="O73" s="46"/>
      <c r="P73" s="22"/>
      <c r="Q73" s="46"/>
      <c r="R73" s="22"/>
      <c r="S73" s="46"/>
      <c r="T73" s="22"/>
      <c r="U73" s="46"/>
      <c r="V73" s="22"/>
      <c r="W73" s="46"/>
      <c r="X73" s="22"/>
      <c r="Y73" s="46"/>
      <c r="Z73" s="22"/>
      <c r="AA73" s="46"/>
      <c r="AB73" s="34"/>
      <c r="AC73" s="7" t="str">
        <f>IF(受診情報3422[[#This Row],[子宮]]="希望",TRUE,"")</f>
        <v/>
      </c>
      <c r="AD73" s="7" t="str">
        <f>IF(受診情報3422[[#This Row],[HPV]]="希望",TRUE,"")</f>
        <v/>
      </c>
      <c r="AE73" s="7" t="str">
        <f>IF(受診情報3422[[#This Row],[乳がん]]="希望",TRUE,"")</f>
        <v/>
      </c>
      <c r="AF73" s="7" t="str">
        <f>IF(受診情報3422[[#This Row],[脳]]="希望",TRUE,"")</f>
        <v/>
      </c>
      <c r="AG73" s="7" t="str">
        <f>IF(受診情報3422[[#This Row],[肺がん]]="希望",TRUE,"")</f>
        <v/>
      </c>
      <c r="AH73" s="7" t="str">
        <f>IF(受診情報3422[[#This Row],[PET]]="希望",TRUE,"")</f>
        <v/>
      </c>
      <c r="AI73" s="7" t="str">
        <f>IF(受診情報3422[[#This Row],[大腸CT]]="希望",TRUE,"")</f>
        <v/>
      </c>
      <c r="AJ73" s="7" t="str">
        <f>IF(受診情報3422[[#This Row],[心臓]]="希望",TRUE,"")</f>
        <v/>
      </c>
      <c r="AK73" s="7" t="str">
        <f>IF(受診情報3422[[#This Row],[ピロリ]]="希望",TRUE,"")</f>
        <v/>
      </c>
      <c r="AL73" s="7" t="str">
        <f>IF(受診情報3422[[#This Row],[骨]]="希望",TRUE,"")</f>
        <v/>
      </c>
      <c r="AM73" s="7" t="str">
        <f>IF(受診情報3422[[#This Row],[アレルギー検査]]="希望",TRUE,"")</f>
        <v/>
      </c>
      <c r="AN73" s="7" t="str">
        <f>IF(受診情報3422[[#This Row],[前立腺]]="希望",TRUE,"")</f>
        <v/>
      </c>
      <c r="AO73" s="35" t="str">
        <f>IF(受診情報3422[[#This Row],[腫瘍マーカー
3種]]="希望",TRUE,"")</f>
        <v/>
      </c>
      <c r="AP73" s="8" t="str">
        <f>IF(受診情報3422[[#This Row],[性別]]="男性",1,IF(受診情報3422[[#This Row],[性別]]="女性",2,""))</f>
        <v/>
      </c>
    </row>
    <row r="74" spans="1:42" ht="30" customHeight="1" x14ac:dyDescent="0.4">
      <c r="A74" s="1">
        <f t="shared" si="1"/>
        <v>66</v>
      </c>
      <c r="B74" s="13"/>
      <c r="C74" s="14"/>
      <c r="D74" s="15"/>
      <c r="E74" s="16"/>
      <c r="F74" s="16"/>
      <c r="G74" s="16"/>
      <c r="H74" s="17"/>
      <c r="I74" s="44"/>
      <c r="J74" s="18"/>
      <c r="K74" s="16"/>
      <c r="L74" s="20"/>
      <c r="M74" s="16"/>
      <c r="N74" s="21"/>
      <c r="O74" s="46"/>
      <c r="P74" s="22"/>
      <c r="Q74" s="46"/>
      <c r="R74" s="22"/>
      <c r="S74" s="46"/>
      <c r="T74" s="22"/>
      <c r="U74" s="46"/>
      <c r="V74" s="22"/>
      <c r="W74" s="46"/>
      <c r="X74" s="22"/>
      <c r="Y74" s="46"/>
      <c r="Z74" s="22"/>
      <c r="AA74" s="46"/>
      <c r="AB74" s="34"/>
      <c r="AC74" s="7" t="str">
        <f>IF(受診情報3422[[#This Row],[子宮]]="希望",TRUE,"")</f>
        <v/>
      </c>
      <c r="AD74" s="7" t="str">
        <f>IF(受診情報3422[[#This Row],[HPV]]="希望",TRUE,"")</f>
        <v/>
      </c>
      <c r="AE74" s="7" t="str">
        <f>IF(受診情報3422[[#This Row],[乳がん]]="希望",TRUE,"")</f>
        <v/>
      </c>
      <c r="AF74" s="7" t="str">
        <f>IF(受診情報3422[[#This Row],[脳]]="希望",TRUE,"")</f>
        <v/>
      </c>
      <c r="AG74" s="7" t="str">
        <f>IF(受診情報3422[[#This Row],[肺がん]]="希望",TRUE,"")</f>
        <v/>
      </c>
      <c r="AH74" s="7" t="str">
        <f>IF(受診情報3422[[#This Row],[PET]]="希望",TRUE,"")</f>
        <v/>
      </c>
      <c r="AI74" s="7" t="str">
        <f>IF(受診情報3422[[#This Row],[大腸CT]]="希望",TRUE,"")</f>
        <v/>
      </c>
      <c r="AJ74" s="7" t="str">
        <f>IF(受診情報3422[[#This Row],[心臓]]="希望",TRUE,"")</f>
        <v/>
      </c>
      <c r="AK74" s="7" t="str">
        <f>IF(受診情報3422[[#This Row],[ピロリ]]="希望",TRUE,"")</f>
        <v/>
      </c>
      <c r="AL74" s="7" t="str">
        <f>IF(受診情報3422[[#This Row],[骨]]="希望",TRUE,"")</f>
        <v/>
      </c>
      <c r="AM74" s="7" t="str">
        <f>IF(受診情報3422[[#This Row],[アレルギー検査]]="希望",TRUE,"")</f>
        <v/>
      </c>
      <c r="AN74" s="7" t="str">
        <f>IF(受診情報3422[[#This Row],[前立腺]]="希望",TRUE,"")</f>
        <v/>
      </c>
      <c r="AO74" s="35" t="str">
        <f>IF(受診情報3422[[#This Row],[腫瘍マーカー
3種]]="希望",TRUE,"")</f>
        <v/>
      </c>
      <c r="AP74" s="8" t="str">
        <f>IF(受診情報3422[[#This Row],[性別]]="男性",1,IF(受診情報3422[[#This Row],[性別]]="女性",2,""))</f>
        <v/>
      </c>
    </row>
    <row r="75" spans="1:42" ht="30" customHeight="1" x14ac:dyDescent="0.4">
      <c r="A75" s="1">
        <f t="shared" si="1"/>
        <v>67</v>
      </c>
      <c r="B75" s="13"/>
      <c r="C75" s="14"/>
      <c r="D75" s="15"/>
      <c r="E75" s="16"/>
      <c r="F75" s="16"/>
      <c r="G75" s="16"/>
      <c r="H75" s="17"/>
      <c r="I75" s="44"/>
      <c r="J75" s="18"/>
      <c r="K75" s="16"/>
      <c r="L75" s="20"/>
      <c r="M75" s="16"/>
      <c r="N75" s="21"/>
      <c r="O75" s="46"/>
      <c r="P75" s="22"/>
      <c r="Q75" s="46"/>
      <c r="R75" s="22"/>
      <c r="S75" s="46"/>
      <c r="T75" s="22"/>
      <c r="U75" s="46"/>
      <c r="V75" s="22"/>
      <c r="W75" s="46"/>
      <c r="X75" s="22"/>
      <c r="Y75" s="46"/>
      <c r="Z75" s="22"/>
      <c r="AA75" s="46"/>
      <c r="AB75" s="34"/>
      <c r="AC75" s="7" t="str">
        <f>IF(受診情報3422[[#This Row],[子宮]]="希望",TRUE,"")</f>
        <v/>
      </c>
      <c r="AD75" s="7" t="str">
        <f>IF(受診情報3422[[#This Row],[HPV]]="希望",TRUE,"")</f>
        <v/>
      </c>
      <c r="AE75" s="7" t="str">
        <f>IF(受診情報3422[[#This Row],[乳がん]]="希望",TRUE,"")</f>
        <v/>
      </c>
      <c r="AF75" s="7" t="str">
        <f>IF(受診情報3422[[#This Row],[脳]]="希望",TRUE,"")</f>
        <v/>
      </c>
      <c r="AG75" s="7" t="str">
        <f>IF(受診情報3422[[#This Row],[肺がん]]="希望",TRUE,"")</f>
        <v/>
      </c>
      <c r="AH75" s="7" t="str">
        <f>IF(受診情報3422[[#This Row],[PET]]="希望",TRUE,"")</f>
        <v/>
      </c>
      <c r="AI75" s="7" t="str">
        <f>IF(受診情報3422[[#This Row],[大腸CT]]="希望",TRUE,"")</f>
        <v/>
      </c>
      <c r="AJ75" s="7" t="str">
        <f>IF(受診情報3422[[#This Row],[心臓]]="希望",TRUE,"")</f>
        <v/>
      </c>
      <c r="AK75" s="7" t="str">
        <f>IF(受診情報3422[[#This Row],[ピロリ]]="希望",TRUE,"")</f>
        <v/>
      </c>
      <c r="AL75" s="7" t="str">
        <f>IF(受診情報3422[[#This Row],[骨]]="希望",TRUE,"")</f>
        <v/>
      </c>
      <c r="AM75" s="7" t="str">
        <f>IF(受診情報3422[[#This Row],[アレルギー検査]]="希望",TRUE,"")</f>
        <v/>
      </c>
      <c r="AN75" s="7" t="str">
        <f>IF(受診情報3422[[#This Row],[前立腺]]="希望",TRUE,"")</f>
        <v/>
      </c>
      <c r="AO75" s="35" t="str">
        <f>IF(受診情報3422[[#This Row],[腫瘍マーカー
3種]]="希望",TRUE,"")</f>
        <v/>
      </c>
      <c r="AP75" s="8" t="str">
        <f>IF(受診情報3422[[#This Row],[性別]]="男性",1,IF(受診情報3422[[#This Row],[性別]]="女性",2,""))</f>
        <v/>
      </c>
    </row>
    <row r="76" spans="1:42" ht="30" customHeight="1" x14ac:dyDescent="0.4">
      <c r="A76" s="1">
        <f t="shared" si="1"/>
        <v>68</v>
      </c>
      <c r="B76" s="13"/>
      <c r="C76" s="14"/>
      <c r="D76" s="15"/>
      <c r="E76" s="16"/>
      <c r="F76" s="16"/>
      <c r="G76" s="16"/>
      <c r="H76" s="17"/>
      <c r="I76" s="44"/>
      <c r="J76" s="18"/>
      <c r="K76" s="16"/>
      <c r="L76" s="20"/>
      <c r="M76" s="16"/>
      <c r="N76" s="21"/>
      <c r="O76" s="46"/>
      <c r="P76" s="22"/>
      <c r="Q76" s="46"/>
      <c r="R76" s="22"/>
      <c r="S76" s="46"/>
      <c r="T76" s="22"/>
      <c r="U76" s="46"/>
      <c r="V76" s="22"/>
      <c r="W76" s="46"/>
      <c r="X76" s="22"/>
      <c r="Y76" s="46"/>
      <c r="Z76" s="22"/>
      <c r="AA76" s="46"/>
      <c r="AB76" s="34"/>
      <c r="AC76" s="7" t="str">
        <f>IF(受診情報3422[[#This Row],[子宮]]="希望",TRUE,"")</f>
        <v/>
      </c>
      <c r="AD76" s="7" t="str">
        <f>IF(受診情報3422[[#This Row],[HPV]]="希望",TRUE,"")</f>
        <v/>
      </c>
      <c r="AE76" s="7" t="str">
        <f>IF(受診情報3422[[#This Row],[乳がん]]="希望",TRUE,"")</f>
        <v/>
      </c>
      <c r="AF76" s="7" t="str">
        <f>IF(受診情報3422[[#This Row],[脳]]="希望",TRUE,"")</f>
        <v/>
      </c>
      <c r="AG76" s="7" t="str">
        <f>IF(受診情報3422[[#This Row],[肺がん]]="希望",TRUE,"")</f>
        <v/>
      </c>
      <c r="AH76" s="7" t="str">
        <f>IF(受診情報3422[[#This Row],[PET]]="希望",TRUE,"")</f>
        <v/>
      </c>
      <c r="AI76" s="7" t="str">
        <f>IF(受診情報3422[[#This Row],[大腸CT]]="希望",TRUE,"")</f>
        <v/>
      </c>
      <c r="AJ76" s="7" t="str">
        <f>IF(受診情報3422[[#This Row],[心臓]]="希望",TRUE,"")</f>
        <v/>
      </c>
      <c r="AK76" s="7" t="str">
        <f>IF(受診情報3422[[#This Row],[ピロリ]]="希望",TRUE,"")</f>
        <v/>
      </c>
      <c r="AL76" s="7" t="str">
        <f>IF(受診情報3422[[#This Row],[骨]]="希望",TRUE,"")</f>
        <v/>
      </c>
      <c r="AM76" s="7" t="str">
        <f>IF(受診情報3422[[#This Row],[アレルギー検査]]="希望",TRUE,"")</f>
        <v/>
      </c>
      <c r="AN76" s="7" t="str">
        <f>IF(受診情報3422[[#This Row],[前立腺]]="希望",TRUE,"")</f>
        <v/>
      </c>
      <c r="AO76" s="35" t="str">
        <f>IF(受診情報3422[[#This Row],[腫瘍マーカー
3種]]="希望",TRUE,"")</f>
        <v/>
      </c>
      <c r="AP76" s="8" t="str">
        <f>IF(受診情報3422[[#This Row],[性別]]="男性",1,IF(受診情報3422[[#This Row],[性別]]="女性",2,""))</f>
        <v/>
      </c>
    </row>
    <row r="77" spans="1:42" ht="30" customHeight="1" x14ac:dyDescent="0.4">
      <c r="A77" s="1">
        <f t="shared" si="1"/>
        <v>69</v>
      </c>
      <c r="B77" s="13"/>
      <c r="C77" s="14"/>
      <c r="D77" s="15"/>
      <c r="E77" s="16"/>
      <c r="F77" s="16"/>
      <c r="G77" s="16"/>
      <c r="H77" s="17"/>
      <c r="I77" s="44"/>
      <c r="J77" s="18"/>
      <c r="K77" s="16"/>
      <c r="L77" s="20"/>
      <c r="M77" s="16"/>
      <c r="N77" s="21"/>
      <c r="O77" s="46"/>
      <c r="P77" s="22"/>
      <c r="Q77" s="46"/>
      <c r="R77" s="22"/>
      <c r="S77" s="46"/>
      <c r="T77" s="22"/>
      <c r="U77" s="46"/>
      <c r="V77" s="22"/>
      <c r="W77" s="46"/>
      <c r="X77" s="22"/>
      <c r="Y77" s="46"/>
      <c r="Z77" s="22"/>
      <c r="AA77" s="46"/>
      <c r="AB77" s="34"/>
      <c r="AC77" s="7" t="str">
        <f>IF(受診情報3422[[#This Row],[子宮]]="希望",TRUE,"")</f>
        <v/>
      </c>
      <c r="AD77" s="7" t="str">
        <f>IF(受診情報3422[[#This Row],[HPV]]="希望",TRUE,"")</f>
        <v/>
      </c>
      <c r="AE77" s="7" t="str">
        <f>IF(受診情報3422[[#This Row],[乳がん]]="希望",TRUE,"")</f>
        <v/>
      </c>
      <c r="AF77" s="7" t="str">
        <f>IF(受診情報3422[[#This Row],[脳]]="希望",TRUE,"")</f>
        <v/>
      </c>
      <c r="AG77" s="7" t="str">
        <f>IF(受診情報3422[[#This Row],[肺がん]]="希望",TRUE,"")</f>
        <v/>
      </c>
      <c r="AH77" s="7" t="str">
        <f>IF(受診情報3422[[#This Row],[PET]]="希望",TRUE,"")</f>
        <v/>
      </c>
      <c r="AI77" s="7" t="str">
        <f>IF(受診情報3422[[#This Row],[大腸CT]]="希望",TRUE,"")</f>
        <v/>
      </c>
      <c r="AJ77" s="7" t="str">
        <f>IF(受診情報3422[[#This Row],[心臓]]="希望",TRUE,"")</f>
        <v/>
      </c>
      <c r="AK77" s="7" t="str">
        <f>IF(受診情報3422[[#This Row],[ピロリ]]="希望",TRUE,"")</f>
        <v/>
      </c>
      <c r="AL77" s="7" t="str">
        <f>IF(受診情報3422[[#This Row],[骨]]="希望",TRUE,"")</f>
        <v/>
      </c>
      <c r="AM77" s="7" t="str">
        <f>IF(受診情報3422[[#This Row],[アレルギー検査]]="希望",TRUE,"")</f>
        <v/>
      </c>
      <c r="AN77" s="7" t="str">
        <f>IF(受診情報3422[[#This Row],[前立腺]]="希望",TRUE,"")</f>
        <v/>
      </c>
      <c r="AO77" s="35" t="str">
        <f>IF(受診情報3422[[#This Row],[腫瘍マーカー
3種]]="希望",TRUE,"")</f>
        <v/>
      </c>
      <c r="AP77" s="8" t="str">
        <f>IF(受診情報3422[[#This Row],[性別]]="男性",1,IF(受診情報3422[[#This Row],[性別]]="女性",2,""))</f>
        <v/>
      </c>
    </row>
    <row r="78" spans="1:42" ht="30" customHeight="1" x14ac:dyDescent="0.4">
      <c r="A78" s="1">
        <f t="shared" si="1"/>
        <v>70</v>
      </c>
      <c r="B78" s="13"/>
      <c r="C78" s="14"/>
      <c r="D78" s="15"/>
      <c r="E78" s="16"/>
      <c r="F78" s="16"/>
      <c r="G78" s="16"/>
      <c r="H78" s="17"/>
      <c r="I78" s="44"/>
      <c r="J78" s="18"/>
      <c r="K78" s="16"/>
      <c r="L78" s="20"/>
      <c r="M78" s="16"/>
      <c r="N78" s="21"/>
      <c r="O78" s="46"/>
      <c r="P78" s="22"/>
      <c r="Q78" s="46"/>
      <c r="R78" s="22"/>
      <c r="S78" s="46"/>
      <c r="T78" s="22"/>
      <c r="U78" s="46"/>
      <c r="V78" s="22"/>
      <c r="W78" s="46"/>
      <c r="X78" s="22"/>
      <c r="Y78" s="46"/>
      <c r="Z78" s="22"/>
      <c r="AA78" s="46"/>
      <c r="AB78" s="34"/>
      <c r="AC78" s="7" t="str">
        <f>IF(受診情報3422[[#This Row],[子宮]]="希望",TRUE,"")</f>
        <v/>
      </c>
      <c r="AD78" s="7" t="str">
        <f>IF(受診情報3422[[#This Row],[HPV]]="希望",TRUE,"")</f>
        <v/>
      </c>
      <c r="AE78" s="7" t="str">
        <f>IF(受診情報3422[[#This Row],[乳がん]]="希望",TRUE,"")</f>
        <v/>
      </c>
      <c r="AF78" s="7" t="str">
        <f>IF(受診情報3422[[#This Row],[脳]]="希望",TRUE,"")</f>
        <v/>
      </c>
      <c r="AG78" s="7" t="str">
        <f>IF(受診情報3422[[#This Row],[肺がん]]="希望",TRUE,"")</f>
        <v/>
      </c>
      <c r="AH78" s="7" t="str">
        <f>IF(受診情報3422[[#This Row],[PET]]="希望",TRUE,"")</f>
        <v/>
      </c>
      <c r="AI78" s="7" t="str">
        <f>IF(受診情報3422[[#This Row],[大腸CT]]="希望",TRUE,"")</f>
        <v/>
      </c>
      <c r="AJ78" s="7" t="str">
        <f>IF(受診情報3422[[#This Row],[心臓]]="希望",TRUE,"")</f>
        <v/>
      </c>
      <c r="AK78" s="7" t="str">
        <f>IF(受診情報3422[[#This Row],[ピロリ]]="希望",TRUE,"")</f>
        <v/>
      </c>
      <c r="AL78" s="7" t="str">
        <f>IF(受診情報3422[[#This Row],[骨]]="希望",TRUE,"")</f>
        <v/>
      </c>
      <c r="AM78" s="7" t="str">
        <f>IF(受診情報3422[[#This Row],[アレルギー検査]]="希望",TRUE,"")</f>
        <v/>
      </c>
      <c r="AN78" s="7" t="str">
        <f>IF(受診情報3422[[#This Row],[前立腺]]="希望",TRUE,"")</f>
        <v/>
      </c>
      <c r="AO78" s="35" t="str">
        <f>IF(受診情報3422[[#This Row],[腫瘍マーカー
3種]]="希望",TRUE,"")</f>
        <v/>
      </c>
      <c r="AP78" s="8" t="str">
        <f>IF(受診情報3422[[#This Row],[性別]]="男性",1,IF(受診情報3422[[#This Row],[性別]]="女性",2,""))</f>
        <v/>
      </c>
    </row>
    <row r="79" spans="1:42" ht="30" customHeight="1" x14ac:dyDescent="0.4">
      <c r="A79" s="1">
        <f t="shared" si="1"/>
        <v>71</v>
      </c>
      <c r="B79" s="13"/>
      <c r="C79" s="14"/>
      <c r="D79" s="15"/>
      <c r="E79" s="16"/>
      <c r="F79" s="16"/>
      <c r="G79" s="16"/>
      <c r="H79" s="17"/>
      <c r="I79" s="44"/>
      <c r="J79" s="18"/>
      <c r="K79" s="16"/>
      <c r="L79" s="20"/>
      <c r="M79" s="16"/>
      <c r="N79" s="21"/>
      <c r="O79" s="46"/>
      <c r="P79" s="22"/>
      <c r="Q79" s="46"/>
      <c r="R79" s="22"/>
      <c r="S79" s="46"/>
      <c r="T79" s="22"/>
      <c r="U79" s="46"/>
      <c r="V79" s="22"/>
      <c r="W79" s="46"/>
      <c r="X79" s="22"/>
      <c r="Y79" s="46"/>
      <c r="Z79" s="22"/>
      <c r="AA79" s="46"/>
      <c r="AB79" s="34"/>
      <c r="AC79" s="7" t="str">
        <f>IF(受診情報3422[[#This Row],[子宮]]="希望",TRUE,"")</f>
        <v/>
      </c>
      <c r="AD79" s="7" t="str">
        <f>IF(受診情報3422[[#This Row],[HPV]]="希望",TRUE,"")</f>
        <v/>
      </c>
      <c r="AE79" s="7" t="str">
        <f>IF(受診情報3422[[#This Row],[乳がん]]="希望",TRUE,"")</f>
        <v/>
      </c>
      <c r="AF79" s="7" t="str">
        <f>IF(受診情報3422[[#This Row],[脳]]="希望",TRUE,"")</f>
        <v/>
      </c>
      <c r="AG79" s="7" t="str">
        <f>IF(受診情報3422[[#This Row],[肺がん]]="希望",TRUE,"")</f>
        <v/>
      </c>
      <c r="AH79" s="7" t="str">
        <f>IF(受診情報3422[[#This Row],[PET]]="希望",TRUE,"")</f>
        <v/>
      </c>
      <c r="AI79" s="7" t="str">
        <f>IF(受診情報3422[[#This Row],[大腸CT]]="希望",TRUE,"")</f>
        <v/>
      </c>
      <c r="AJ79" s="7" t="str">
        <f>IF(受診情報3422[[#This Row],[心臓]]="希望",TRUE,"")</f>
        <v/>
      </c>
      <c r="AK79" s="7" t="str">
        <f>IF(受診情報3422[[#This Row],[ピロリ]]="希望",TRUE,"")</f>
        <v/>
      </c>
      <c r="AL79" s="7" t="str">
        <f>IF(受診情報3422[[#This Row],[骨]]="希望",TRUE,"")</f>
        <v/>
      </c>
      <c r="AM79" s="7" t="str">
        <f>IF(受診情報3422[[#This Row],[アレルギー検査]]="希望",TRUE,"")</f>
        <v/>
      </c>
      <c r="AN79" s="7" t="str">
        <f>IF(受診情報3422[[#This Row],[前立腺]]="希望",TRUE,"")</f>
        <v/>
      </c>
      <c r="AO79" s="35" t="str">
        <f>IF(受診情報3422[[#This Row],[腫瘍マーカー
3種]]="希望",TRUE,"")</f>
        <v/>
      </c>
      <c r="AP79" s="8" t="str">
        <f>IF(受診情報3422[[#This Row],[性別]]="男性",1,IF(受診情報3422[[#This Row],[性別]]="女性",2,""))</f>
        <v/>
      </c>
    </row>
    <row r="80" spans="1:42" ht="30" customHeight="1" x14ac:dyDescent="0.4">
      <c r="A80" s="1">
        <f t="shared" si="1"/>
        <v>72</v>
      </c>
      <c r="B80" s="13"/>
      <c r="C80" s="14"/>
      <c r="D80" s="15"/>
      <c r="E80" s="16"/>
      <c r="F80" s="16"/>
      <c r="G80" s="16"/>
      <c r="H80" s="17"/>
      <c r="I80" s="44"/>
      <c r="J80" s="18"/>
      <c r="K80" s="16"/>
      <c r="L80" s="20"/>
      <c r="M80" s="16"/>
      <c r="N80" s="21"/>
      <c r="O80" s="46"/>
      <c r="P80" s="22"/>
      <c r="Q80" s="46"/>
      <c r="R80" s="22"/>
      <c r="S80" s="46"/>
      <c r="T80" s="22"/>
      <c r="U80" s="46"/>
      <c r="V80" s="22"/>
      <c r="W80" s="46"/>
      <c r="X80" s="22"/>
      <c r="Y80" s="46"/>
      <c r="Z80" s="22"/>
      <c r="AA80" s="46"/>
      <c r="AB80" s="34"/>
      <c r="AC80" s="7" t="str">
        <f>IF(受診情報3422[[#This Row],[子宮]]="希望",TRUE,"")</f>
        <v/>
      </c>
      <c r="AD80" s="7" t="str">
        <f>IF(受診情報3422[[#This Row],[HPV]]="希望",TRUE,"")</f>
        <v/>
      </c>
      <c r="AE80" s="7" t="str">
        <f>IF(受診情報3422[[#This Row],[乳がん]]="希望",TRUE,"")</f>
        <v/>
      </c>
      <c r="AF80" s="7" t="str">
        <f>IF(受診情報3422[[#This Row],[脳]]="希望",TRUE,"")</f>
        <v/>
      </c>
      <c r="AG80" s="7" t="str">
        <f>IF(受診情報3422[[#This Row],[肺がん]]="希望",TRUE,"")</f>
        <v/>
      </c>
      <c r="AH80" s="7" t="str">
        <f>IF(受診情報3422[[#This Row],[PET]]="希望",TRUE,"")</f>
        <v/>
      </c>
      <c r="AI80" s="7" t="str">
        <f>IF(受診情報3422[[#This Row],[大腸CT]]="希望",TRUE,"")</f>
        <v/>
      </c>
      <c r="AJ80" s="7" t="str">
        <f>IF(受診情報3422[[#This Row],[心臓]]="希望",TRUE,"")</f>
        <v/>
      </c>
      <c r="AK80" s="7" t="str">
        <f>IF(受診情報3422[[#This Row],[ピロリ]]="希望",TRUE,"")</f>
        <v/>
      </c>
      <c r="AL80" s="7" t="str">
        <f>IF(受診情報3422[[#This Row],[骨]]="希望",TRUE,"")</f>
        <v/>
      </c>
      <c r="AM80" s="7" t="str">
        <f>IF(受診情報3422[[#This Row],[アレルギー検査]]="希望",TRUE,"")</f>
        <v/>
      </c>
      <c r="AN80" s="7" t="str">
        <f>IF(受診情報3422[[#This Row],[前立腺]]="希望",TRUE,"")</f>
        <v/>
      </c>
      <c r="AO80" s="35" t="str">
        <f>IF(受診情報3422[[#This Row],[腫瘍マーカー
3種]]="希望",TRUE,"")</f>
        <v/>
      </c>
      <c r="AP80" s="8" t="str">
        <f>IF(受診情報3422[[#This Row],[性別]]="男性",1,IF(受診情報3422[[#This Row],[性別]]="女性",2,""))</f>
        <v/>
      </c>
    </row>
    <row r="81" spans="1:42" ht="30" customHeight="1" x14ac:dyDescent="0.4">
      <c r="A81" s="1">
        <f t="shared" si="1"/>
        <v>73</v>
      </c>
      <c r="B81" s="13"/>
      <c r="C81" s="14"/>
      <c r="D81" s="15"/>
      <c r="E81" s="16"/>
      <c r="F81" s="16"/>
      <c r="G81" s="16"/>
      <c r="H81" s="17"/>
      <c r="I81" s="44"/>
      <c r="J81" s="18"/>
      <c r="K81" s="16"/>
      <c r="L81" s="20"/>
      <c r="M81" s="16"/>
      <c r="N81" s="21"/>
      <c r="O81" s="46"/>
      <c r="P81" s="22"/>
      <c r="Q81" s="46"/>
      <c r="R81" s="22"/>
      <c r="S81" s="46"/>
      <c r="T81" s="22"/>
      <c r="U81" s="46"/>
      <c r="V81" s="22"/>
      <c r="W81" s="46"/>
      <c r="X81" s="22"/>
      <c r="Y81" s="46"/>
      <c r="Z81" s="22"/>
      <c r="AA81" s="46"/>
      <c r="AB81" s="34"/>
      <c r="AC81" s="7" t="str">
        <f>IF(受診情報3422[[#This Row],[子宮]]="希望",TRUE,"")</f>
        <v/>
      </c>
      <c r="AD81" s="7" t="str">
        <f>IF(受診情報3422[[#This Row],[HPV]]="希望",TRUE,"")</f>
        <v/>
      </c>
      <c r="AE81" s="7" t="str">
        <f>IF(受診情報3422[[#This Row],[乳がん]]="希望",TRUE,"")</f>
        <v/>
      </c>
      <c r="AF81" s="7" t="str">
        <f>IF(受診情報3422[[#This Row],[脳]]="希望",TRUE,"")</f>
        <v/>
      </c>
      <c r="AG81" s="7" t="str">
        <f>IF(受診情報3422[[#This Row],[肺がん]]="希望",TRUE,"")</f>
        <v/>
      </c>
      <c r="AH81" s="7" t="str">
        <f>IF(受診情報3422[[#This Row],[PET]]="希望",TRUE,"")</f>
        <v/>
      </c>
      <c r="AI81" s="7" t="str">
        <f>IF(受診情報3422[[#This Row],[大腸CT]]="希望",TRUE,"")</f>
        <v/>
      </c>
      <c r="AJ81" s="7" t="str">
        <f>IF(受診情報3422[[#This Row],[心臓]]="希望",TRUE,"")</f>
        <v/>
      </c>
      <c r="AK81" s="7" t="str">
        <f>IF(受診情報3422[[#This Row],[ピロリ]]="希望",TRUE,"")</f>
        <v/>
      </c>
      <c r="AL81" s="7" t="str">
        <f>IF(受診情報3422[[#This Row],[骨]]="希望",TRUE,"")</f>
        <v/>
      </c>
      <c r="AM81" s="7" t="str">
        <f>IF(受診情報3422[[#This Row],[アレルギー検査]]="希望",TRUE,"")</f>
        <v/>
      </c>
      <c r="AN81" s="7" t="str">
        <f>IF(受診情報3422[[#This Row],[前立腺]]="希望",TRUE,"")</f>
        <v/>
      </c>
      <c r="AO81" s="35" t="str">
        <f>IF(受診情報3422[[#This Row],[腫瘍マーカー
3種]]="希望",TRUE,"")</f>
        <v/>
      </c>
      <c r="AP81" s="8" t="str">
        <f>IF(受診情報3422[[#This Row],[性別]]="男性",1,IF(受診情報3422[[#This Row],[性別]]="女性",2,""))</f>
        <v/>
      </c>
    </row>
    <row r="82" spans="1:42" ht="30" customHeight="1" x14ac:dyDescent="0.4">
      <c r="A82" s="1">
        <f t="shared" si="1"/>
        <v>74</v>
      </c>
      <c r="B82" s="13"/>
      <c r="C82" s="14"/>
      <c r="D82" s="15"/>
      <c r="E82" s="16"/>
      <c r="F82" s="16"/>
      <c r="G82" s="16"/>
      <c r="H82" s="17"/>
      <c r="I82" s="44"/>
      <c r="J82" s="18"/>
      <c r="K82" s="16"/>
      <c r="L82" s="20"/>
      <c r="M82" s="16"/>
      <c r="N82" s="21"/>
      <c r="O82" s="46"/>
      <c r="P82" s="22"/>
      <c r="Q82" s="46"/>
      <c r="R82" s="22"/>
      <c r="S82" s="46"/>
      <c r="T82" s="22"/>
      <c r="U82" s="46"/>
      <c r="V82" s="22"/>
      <c r="W82" s="46"/>
      <c r="X82" s="22"/>
      <c r="Y82" s="46"/>
      <c r="Z82" s="22"/>
      <c r="AA82" s="46"/>
      <c r="AB82" s="34"/>
      <c r="AC82" s="7" t="str">
        <f>IF(受診情報3422[[#This Row],[子宮]]="希望",TRUE,"")</f>
        <v/>
      </c>
      <c r="AD82" s="7" t="str">
        <f>IF(受診情報3422[[#This Row],[HPV]]="希望",TRUE,"")</f>
        <v/>
      </c>
      <c r="AE82" s="7" t="str">
        <f>IF(受診情報3422[[#This Row],[乳がん]]="希望",TRUE,"")</f>
        <v/>
      </c>
      <c r="AF82" s="7" t="str">
        <f>IF(受診情報3422[[#This Row],[脳]]="希望",TRUE,"")</f>
        <v/>
      </c>
      <c r="AG82" s="7" t="str">
        <f>IF(受診情報3422[[#This Row],[肺がん]]="希望",TRUE,"")</f>
        <v/>
      </c>
      <c r="AH82" s="7" t="str">
        <f>IF(受診情報3422[[#This Row],[PET]]="希望",TRUE,"")</f>
        <v/>
      </c>
      <c r="AI82" s="7" t="str">
        <f>IF(受診情報3422[[#This Row],[大腸CT]]="希望",TRUE,"")</f>
        <v/>
      </c>
      <c r="AJ82" s="7" t="str">
        <f>IF(受診情報3422[[#This Row],[心臓]]="希望",TRUE,"")</f>
        <v/>
      </c>
      <c r="AK82" s="7" t="str">
        <f>IF(受診情報3422[[#This Row],[ピロリ]]="希望",TRUE,"")</f>
        <v/>
      </c>
      <c r="AL82" s="7" t="str">
        <f>IF(受診情報3422[[#This Row],[骨]]="希望",TRUE,"")</f>
        <v/>
      </c>
      <c r="AM82" s="7" t="str">
        <f>IF(受診情報3422[[#This Row],[アレルギー検査]]="希望",TRUE,"")</f>
        <v/>
      </c>
      <c r="AN82" s="7" t="str">
        <f>IF(受診情報3422[[#This Row],[前立腺]]="希望",TRUE,"")</f>
        <v/>
      </c>
      <c r="AO82" s="35" t="str">
        <f>IF(受診情報3422[[#This Row],[腫瘍マーカー
3種]]="希望",TRUE,"")</f>
        <v/>
      </c>
      <c r="AP82" s="8" t="str">
        <f>IF(受診情報3422[[#This Row],[性別]]="男性",1,IF(受診情報3422[[#This Row],[性別]]="女性",2,""))</f>
        <v/>
      </c>
    </row>
    <row r="83" spans="1:42" ht="30" customHeight="1" x14ac:dyDescent="0.4">
      <c r="A83" s="1">
        <f t="shared" si="1"/>
        <v>75</v>
      </c>
      <c r="B83" s="13"/>
      <c r="C83" s="14"/>
      <c r="D83" s="15"/>
      <c r="E83" s="16"/>
      <c r="F83" s="16"/>
      <c r="G83" s="16"/>
      <c r="H83" s="17"/>
      <c r="I83" s="44"/>
      <c r="J83" s="18"/>
      <c r="K83" s="16"/>
      <c r="L83" s="20"/>
      <c r="M83" s="16"/>
      <c r="N83" s="21"/>
      <c r="O83" s="46"/>
      <c r="P83" s="22"/>
      <c r="Q83" s="46"/>
      <c r="R83" s="22"/>
      <c r="S83" s="46"/>
      <c r="T83" s="22"/>
      <c r="U83" s="46"/>
      <c r="V83" s="22"/>
      <c r="W83" s="46"/>
      <c r="X83" s="22"/>
      <c r="Y83" s="46"/>
      <c r="Z83" s="22"/>
      <c r="AA83" s="46"/>
      <c r="AB83" s="34"/>
      <c r="AC83" s="7" t="str">
        <f>IF(受診情報3422[[#This Row],[子宮]]="希望",TRUE,"")</f>
        <v/>
      </c>
      <c r="AD83" s="7" t="str">
        <f>IF(受診情報3422[[#This Row],[HPV]]="希望",TRUE,"")</f>
        <v/>
      </c>
      <c r="AE83" s="7" t="str">
        <f>IF(受診情報3422[[#This Row],[乳がん]]="希望",TRUE,"")</f>
        <v/>
      </c>
      <c r="AF83" s="7" t="str">
        <f>IF(受診情報3422[[#This Row],[脳]]="希望",TRUE,"")</f>
        <v/>
      </c>
      <c r="AG83" s="7" t="str">
        <f>IF(受診情報3422[[#This Row],[肺がん]]="希望",TRUE,"")</f>
        <v/>
      </c>
      <c r="AH83" s="7" t="str">
        <f>IF(受診情報3422[[#This Row],[PET]]="希望",TRUE,"")</f>
        <v/>
      </c>
      <c r="AI83" s="7" t="str">
        <f>IF(受診情報3422[[#This Row],[大腸CT]]="希望",TRUE,"")</f>
        <v/>
      </c>
      <c r="AJ83" s="7" t="str">
        <f>IF(受診情報3422[[#This Row],[心臓]]="希望",TRUE,"")</f>
        <v/>
      </c>
      <c r="AK83" s="7" t="str">
        <f>IF(受診情報3422[[#This Row],[ピロリ]]="希望",TRUE,"")</f>
        <v/>
      </c>
      <c r="AL83" s="7" t="str">
        <f>IF(受診情報3422[[#This Row],[骨]]="希望",TRUE,"")</f>
        <v/>
      </c>
      <c r="AM83" s="7" t="str">
        <f>IF(受診情報3422[[#This Row],[アレルギー検査]]="希望",TRUE,"")</f>
        <v/>
      </c>
      <c r="AN83" s="7" t="str">
        <f>IF(受診情報3422[[#This Row],[前立腺]]="希望",TRUE,"")</f>
        <v/>
      </c>
      <c r="AO83" s="35" t="str">
        <f>IF(受診情報3422[[#This Row],[腫瘍マーカー
3種]]="希望",TRUE,"")</f>
        <v/>
      </c>
      <c r="AP83" s="8" t="str">
        <f>IF(受診情報3422[[#This Row],[性別]]="男性",1,IF(受診情報3422[[#This Row],[性別]]="女性",2,""))</f>
        <v/>
      </c>
    </row>
    <row r="84" spans="1:42" ht="30" customHeight="1" x14ac:dyDescent="0.4">
      <c r="A84" s="1">
        <f t="shared" si="1"/>
        <v>76</v>
      </c>
      <c r="B84" s="13"/>
      <c r="C84" s="14"/>
      <c r="D84" s="15"/>
      <c r="E84" s="16"/>
      <c r="F84" s="16"/>
      <c r="G84" s="16"/>
      <c r="H84" s="17"/>
      <c r="I84" s="44"/>
      <c r="J84" s="18"/>
      <c r="K84" s="16"/>
      <c r="L84" s="20"/>
      <c r="M84" s="16"/>
      <c r="N84" s="21"/>
      <c r="O84" s="46"/>
      <c r="P84" s="22"/>
      <c r="Q84" s="46"/>
      <c r="R84" s="22"/>
      <c r="S84" s="46"/>
      <c r="T84" s="22"/>
      <c r="U84" s="46"/>
      <c r="V84" s="22"/>
      <c r="W84" s="46"/>
      <c r="X84" s="22"/>
      <c r="Y84" s="46"/>
      <c r="Z84" s="22"/>
      <c r="AA84" s="46"/>
      <c r="AB84" s="34"/>
      <c r="AC84" s="7" t="str">
        <f>IF(受診情報3422[[#This Row],[子宮]]="希望",TRUE,"")</f>
        <v/>
      </c>
      <c r="AD84" s="7" t="str">
        <f>IF(受診情報3422[[#This Row],[HPV]]="希望",TRUE,"")</f>
        <v/>
      </c>
      <c r="AE84" s="7" t="str">
        <f>IF(受診情報3422[[#This Row],[乳がん]]="希望",TRUE,"")</f>
        <v/>
      </c>
      <c r="AF84" s="7" t="str">
        <f>IF(受診情報3422[[#This Row],[脳]]="希望",TRUE,"")</f>
        <v/>
      </c>
      <c r="AG84" s="7" t="str">
        <f>IF(受診情報3422[[#This Row],[肺がん]]="希望",TRUE,"")</f>
        <v/>
      </c>
      <c r="AH84" s="7" t="str">
        <f>IF(受診情報3422[[#This Row],[PET]]="希望",TRUE,"")</f>
        <v/>
      </c>
      <c r="AI84" s="7" t="str">
        <f>IF(受診情報3422[[#This Row],[大腸CT]]="希望",TRUE,"")</f>
        <v/>
      </c>
      <c r="AJ84" s="7" t="str">
        <f>IF(受診情報3422[[#This Row],[心臓]]="希望",TRUE,"")</f>
        <v/>
      </c>
      <c r="AK84" s="7" t="str">
        <f>IF(受診情報3422[[#This Row],[ピロリ]]="希望",TRUE,"")</f>
        <v/>
      </c>
      <c r="AL84" s="7" t="str">
        <f>IF(受診情報3422[[#This Row],[骨]]="希望",TRUE,"")</f>
        <v/>
      </c>
      <c r="AM84" s="7" t="str">
        <f>IF(受診情報3422[[#This Row],[アレルギー検査]]="希望",TRUE,"")</f>
        <v/>
      </c>
      <c r="AN84" s="7" t="str">
        <f>IF(受診情報3422[[#This Row],[前立腺]]="希望",TRUE,"")</f>
        <v/>
      </c>
      <c r="AO84" s="35" t="str">
        <f>IF(受診情報3422[[#This Row],[腫瘍マーカー
3種]]="希望",TRUE,"")</f>
        <v/>
      </c>
      <c r="AP84" s="8" t="str">
        <f>IF(受診情報3422[[#This Row],[性別]]="男性",1,IF(受診情報3422[[#This Row],[性別]]="女性",2,""))</f>
        <v/>
      </c>
    </row>
    <row r="85" spans="1:42" ht="30" customHeight="1" x14ac:dyDescent="0.4">
      <c r="A85" s="1">
        <f t="shared" si="1"/>
        <v>77</v>
      </c>
      <c r="B85" s="13"/>
      <c r="C85" s="14"/>
      <c r="D85" s="15"/>
      <c r="E85" s="16"/>
      <c r="F85" s="16"/>
      <c r="G85" s="16"/>
      <c r="H85" s="17"/>
      <c r="I85" s="44"/>
      <c r="J85" s="18"/>
      <c r="K85" s="16"/>
      <c r="L85" s="20"/>
      <c r="M85" s="16"/>
      <c r="N85" s="21"/>
      <c r="O85" s="46"/>
      <c r="P85" s="22"/>
      <c r="Q85" s="46"/>
      <c r="R85" s="22"/>
      <c r="S85" s="46"/>
      <c r="T85" s="22"/>
      <c r="U85" s="46"/>
      <c r="V85" s="22"/>
      <c r="W85" s="46"/>
      <c r="X85" s="22"/>
      <c r="Y85" s="46"/>
      <c r="Z85" s="22"/>
      <c r="AA85" s="46"/>
      <c r="AB85" s="34"/>
      <c r="AC85" s="7" t="str">
        <f>IF(受診情報3422[[#This Row],[子宮]]="希望",TRUE,"")</f>
        <v/>
      </c>
      <c r="AD85" s="7" t="str">
        <f>IF(受診情報3422[[#This Row],[HPV]]="希望",TRUE,"")</f>
        <v/>
      </c>
      <c r="AE85" s="7" t="str">
        <f>IF(受診情報3422[[#This Row],[乳がん]]="希望",TRUE,"")</f>
        <v/>
      </c>
      <c r="AF85" s="7" t="str">
        <f>IF(受診情報3422[[#This Row],[脳]]="希望",TRUE,"")</f>
        <v/>
      </c>
      <c r="AG85" s="7" t="str">
        <f>IF(受診情報3422[[#This Row],[肺がん]]="希望",TRUE,"")</f>
        <v/>
      </c>
      <c r="AH85" s="7" t="str">
        <f>IF(受診情報3422[[#This Row],[PET]]="希望",TRUE,"")</f>
        <v/>
      </c>
      <c r="AI85" s="7" t="str">
        <f>IF(受診情報3422[[#This Row],[大腸CT]]="希望",TRUE,"")</f>
        <v/>
      </c>
      <c r="AJ85" s="7" t="str">
        <f>IF(受診情報3422[[#This Row],[心臓]]="希望",TRUE,"")</f>
        <v/>
      </c>
      <c r="AK85" s="7" t="str">
        <f>IF(受診情報3422[[#This Row],[ピロリ]]="希望",TRUE,"")</f>
        <v/>
      </c>
      <c r="AL85" s="7" t="str">
        <f>IF(受診情報3422[[#This Row],[骨]]="希望",TRUE,"")</f>
        <v/>
      </c>
      <c r="AM85" s="7" t="str">
        <f>IF(受診情報3422[[#This Row],[アレルギー検査]]="希望",TRUE,"")</f>
        <v/>
      </c>
      <c r="AN85" s="7" t="str">
        <f>IF(受診情報3422[[#This Row],[前立腺]]="希望",TRUE,"")</f>
        <v/>
      </c>
      <c r="AO85" s="35" t="str">
        <f>IF(受診情報3422[[#This Row],[腫瘍マーカー
3種]]="希望",TRUE,"")</f>
        <v/>
      </c>
      <c r="AP85" s="8" t="str">
        <f>IF(受診情報3422[[#This Row],[性別]]="男性",1,IF(受診情報3422[[#This Row],[性別]]="女性",2,""))</f>
        <v/>
      </c>
    </row>
    <row r="86" spans="1:42" ht="30" customHeight="1" x14ac:dyDescent="0.4">
      <c r="A86" s="1">
        <f t="shared" si="1"/>
        <v>78</v>
      </c>
      <c r="B86" s="13"/>
      <c r="C86" s="14"/>
      <c r="D86" s="15"/>
      <c r="E86" s="16"/>
      <c r="F86" s="16"/>
      <c r="G86" s="16"/>
      <c r="H86" s="17"/>
      <c r="I86" s="44"/>
      <c r="J86" s="18"/>
      <c r="K86" s="16"/>
      <c r="L86" s="20"/>
      <c r="M86" s="16"/>
      <c r="N86" s="21"/>
      <c r="O86" s="46"/>
      <c r="P86" s="22"/>
      <c r="Q86" s="46"/>
      <c r="R86" s="22"/>
      <c r="S86" s="46"/>
      <c r="T86" s="22"/>
      <c r="U86" s="46"/>
      <c r="V86" s="22"/>
      <c r="W86" s="46"/>
      <c r="X86" s="22"/>
      <c r="Y86" s="46"/>
      <c r="Z86" s="22"/>
      <c r="AA86" s="46"/>
      <c r="AB86" s="34"/>
      <c r="AC86" s="7" t="str">
        <f>IF(受診情報3422[[#This Row],[子宮]]="希望",TRUE,"")</f>
        <v/>
      </c>
      <c r="AD86" s="7" t="str">
        <f>IF(受診情報3422[[#This Row],[HPV]]="希望",TRUE,"")</f>
        <v/>
      </c>
      <c r="AE86" s="7" t="str">
        <f>IF(受診情報3422[[#This Row],[乳がん]]="希望",TRUE,"")</f>
        <v/>
      </c>
      <c r="AF86" s="7" t="str">
        <f>IF(受診情報3422[[#This Row],[脳]]="希望",TRUE,"")</f>
        <v/>
      </c>
      <c r="AG86" s="7" t="str">
        <f>IF(受診情報3422[[#This Row],[肺がん]]="希望",TRUE,"")</f>
        <v/>
      </c>
      <c r="AH86" s="7" t="str">
        <f>IF(受診情報3422[[#This Row],[PET]]="希望",TRUE,"")</f>
        <v/>
      </c>
      <c r="AI86" s="7" t="str">
        <f>IF(受診情報3422[[#This Row],[大腸CT]]="希望",TRUE,"")</f>
        <v/>
      </c>
      <c r="AJ86" s="7" t="str">
        <f>IF(受診情報3422[[#This Row],[心臓]]="希望",TRUE,"")</f>
        <v/>
      </c>
      <c r="AK86" s="7" t="str">
        <f>IF(受診情報3422[[#This Row],[ピロリ]]="希望",TRUE,"")</f>
        <v/>
      </c>
      <c r="AL86" s="7" t="str">
        <f>IF(受診情報3422[[#This Row],[骨]]="希望",TRUE,"")</f>
        <v/>
      </c>
      <c r="AM86" s="7" t="str">
        <f>IF(受診情報3422[[#This Row],[アレルギー検査]]="希望",TRUE,"")</f>
        <v/>
      </c>
      <c r="AN86" s="7" t="str">
        <f>IF(受診情報3422[[#This Row],[前立腺]]="希望",TRUE,"")</f>
        <v/>
      </c>
      <c r="AO86" s="35" t="str">
        <f>IF(受診情報3422[[#This Row],[腫瘍マーカー
3種]]="希望",TRUE,"")</f>
        <v/>
      </c>
      <c r="AP86" s="8" t="str">
        <f>IF(受診情報3422[[#This Row],[性別]]="男性",1,IF(受診情報3422[[#This Row],[性別]]="女性",2,""))</f>
        <v/>
      </c>
    </row>
    <row r="87" spans="1:42" ht="30" customHeight="1" x14ac:dyDescent="0.4">
      <c r="A87" s="1">
        <f t="shared" si="1"/>
        <v>79</v>
      </c>
      <c r="B87" s="13"/>
      <c r="C87" s="14"/>
      <c r="D87" s="15"/>
      <c r="E87" s="16"/>
      <c r="F87" s="16"/>
      <c r="G87" s="16"/>
      <c r="H87" s="17"/>
      <c r="I87" s="44"/>
      <c r="J87" s="18"/>
      <c r="K87" s="16"/>
      <c r="L87" s="20"/>
      <c r="M87" s="16"/>
      <c r="N87" s="21"/>
      <c r="O87" s="46"/>
      <c r="P87" s="22"/>
      <c r="Q87" s="46"/>
      <c r="R87" s="22"/>
      <c r="S87" s="46"/>
      <c r="T87" s="22"/>
      <c r="U87" s="46"/>
      <c r="V87" s="22"/>
      <c r="W87" s="46"/>
      <c r="X87" s="22"/>
      <c r="Y87" s="46"/>
      <c r="Z87" s="22"/>
      <c r="AA87" s="46"/>
      <c r="AB87" s="34"/>
      <c r="AC87" s="7" t="str">
        <f>IF(受診情報3422[[#This Row],[子宮]]="希望",TRUE,"")</f>
        <v/>
      </c>
      <c r="AD87" s="7" t="str">
        <f>IF(受診情報3422[[#This Row],[HPV]]="希望",TRUE,"")</f>
        <v/>
      </c>
      <c r="AE87" s="7" t="str">
        <f>IF(受診情報3422[[#This Row],[乳がん]]="希望",TRUE,"")</f>
        <v/>
      </c>
      <c r="AF87" s="7" t="str">
        <f>IF(受診情報3422[[#This Row],[脳]]="希望",TRUE,"")</f>
        <v/>
      </c>
      <c r="AG87" s="7" t="str">
        <f>IF(受診情報3422[[#This Row],[肺がん]]="希望",TRUE,"")</f>
        <v/>
      </c>
      <c r="AH87" s="7" t="str">
        <f>IF(受診情報3422[[#This Row],[PET]]="希望",TRUE,"")</f>
        <v/>
      </c>
      <c r="AI87" s="7" t="str">
        <f>IF(受診情報3422[[#This Row],[大腸CT]]="希望",TRUE,"")</f>
        <v/>
      </c>
      <c r="AJ87" s="7" t="str">
        <f>IF(受診情報3422[[#This Row],[心臓]]="希望",TRUE,"")</f>
        <v/>
      </c>
      <c r="AK87" s="7" t="str">
        <f>IF(受診情報3422[[#This Row],[ピロリ]]="希望",TRUE,"")</f>
        <v/>
      </c>
      <c r="AL87" s="7" t="str">
        <f>IF(受診情報3422[[#This Row],[骨]]="希望",TRUE,"")</f>
        <v/>
      </c>
      <c r="AM87" s="7" t="str">
        <f>IF(受診情報3422[[#This Row],[アレルギー検査]]="希望",TRUE,"")</f>
        <v/>
      </c>
      <c r="AN87" s="7" t="str">
        <f>IF(受診情報3422[[#This Row],[前立腺]]="希望",TRUE,"")</f>
        <v/>
      </c>
      <c r="AO87" s="35" t="str">
        <f>IF(受診情報3422[[#This Row],[腫瘍マーカー
3種]]="希望",TRUE,"")</f>
        <v/>
      </c>
      <c r="AP87" s="8" t="str">
        <f>IF(受診情報3422[[#This Row],[性別]]="男性",1,IF(受診情報3422[[#This Row],[性別]]="女性",2,""))</f>
        <v/>
      </c>
    </row>
    <row r="88" spans="1:42" ht="30" customHeight="1" x14ac:dyDescent="0.4">
      <c r="A88" s="1">
        <f t="shared" si="1"/>
        <v>80</v>
      </c>
      <c r="B88" s="13"/>
      <c r="C88" s="14"/>
      <c r="D88" s="15"/>
      <c r="E88" s="16"/>
      <c r="F88" s="16"/>
      <c r="G88" s="16"/>
      <c r="H88" s="17"/>
      <c r="I88" s="44"/>
      <c r="J88" s="18"/>
      <c r="K88" s="16"/>
      <c r="L88" s="20"/>
      <c r="M88" s="16"/>
      <c r="N88" s="21"/>
      <c r="O88" s="46"/>
      <c r="P88" s="22"/>
      <c r="Q88" s="46"/>
      <c r="R88" s="22"/>
      <c r="S88" s="46"/>
      <c r="T88" s="22"/>
      <c r="U88" s="46"/>
      <c r="V88" s="22"/>
      <c r="W88" s="46"/>
      <c r="X88" s="22"/>
      <c r="Y88" s="46"/>
      <c r="Z88" s="22"/>
      <c r="AA88" s="46"/>
      <c r="AB88" s="34"/>
      <c r="AC88" s="7" t="str">
        <f>IF(受診情報3422[[#This Row],[子宮]]="希望",TRUE,"")</f>
        <v/>
      </c>
      <c r="AD88" s="7" t="str">
        <f>IF(受診情報3422[[#This Row],[HPV]]="希望",TRUE,"")</f>
        <v/>
      </c>
      <c r="AE88" s="7" t="str">
        <f>IF(受診情報3422[[#This Row],[乳がん]]="希望",TRUE,"")</f>
        <v/>
      </c>
      <c r="AF88" s="7" t="str">
        <f>IF(受診情報3422[[#This Row],[脳]]="希望",TRUE,"")</f>
        <v/>
      </c>
      <c r="AG88" s="7" t="str">
        <f>IF(受診情報3422[[#This Row],[肺がん]]="希望",TRUE,"")</f>
        <v/>
      </c>
      <c r="AH88" s="7" t="str">
        <f>IF(受診情報3422[[#This Row],[PET]]="希望",TRUE,"")</f>
        <v/>
      </c>
      <c r="AI88" s="7" t="str">
        <f>IF(受診情報3422[[#This Row],[大腸CT]]="希望",TRUE,"")</f>
        <v/>
      </c>
      <c r="AJ88" s="7" t="str">
        <f>IF(受診情報3422[[#This Row],[心臓]]="希望",TRUE,"")</f>
        <v/>
      </c>
      <c r="AK88" s="7" t="str">
        <f>IF(受診情報3422[[#This Row],[ピロリ]]="希望",TRUE,"")</f>
        <v/>
      </c>
      <c r="AL88" s="7" t="str">
        <f>IF(受診情報3422[[#This Row],[骨]]="希望",TRUE,"")</f>
        <v/>
      </c>
      <c r="AM88" s="7" t="str">
        <f>IF(受診情報3422[[#This Row],[アレルギー検査]]="希望",TRUE,"")</f>
        <v/>
      </c>
      <c r="AN88" s="7" t="str">
        <f>IF(受診情報3422[[#This Row],[前立腺]]="希望",TRUE,"")</f>
        <v/>
      </c>
      <c r="AO88" s="35" t="str">
        <f>IF(受診情報3422[[#This Row],[腫瘍マーカー
3種]]="希望",TRUE,"")</f>
        <v/>
      </c>
      <c r="AP88" s="8" t="str">
        <f>IF(受診情報3422[[#This Row],[性別]]="男性",1,IF(受診情報3422[[#This Row],[性別]]="女性",2,""))</f>
        <v/>
      </c>
    </row>
    <row r="89" spans="1:42" ht="30" customHeight="1" x14ac:dyDescent="0.4">
      <c r="A89" s="1">
        <f t="shared" si="1"/>
        <v>81</v>
      </c>
      <c r="B89" s="13"/>
      <c r="C89" s="14"/>
      <c r="D89" s="15"/>
      <c r="E89" s="16"/>
      <c r="F89" s="16"/>
      <c r="G89" s="16"/>
      <c r="H89" s="17"/>
      <c r="I89" s="44"/>
      <c r="J89" s="18"/>
      <c r="K89" s="16"/>
      <c r="L89" s="20"/>
      <c r="M89" s="16"/>
      <c r="N89" s="21"/>
      <c r="O89" s="46"/>
      <c r="P89" s="22"/>
      <c r="Q89" s="46"/>
      <c r="R89" s="22"/>
      <c r="S89" s="46"/>
      <c r="T89" s="22"/>
      <c r="U89" s="46"/>
      <c r="V89" s="22"/>
      <c r="W89" s="46"/>
      <c r="X89" s="22"/>
      <c r="Y89" s="46"/>
      <c r="Z89" s="22"/>
      <c r="AA89" s="46"/>
      <c r="AB89" s="34"/>
      <c r="AC89" s="7" t="str">
        <f>IF(受診情報3422[[#This Row],[子宮]]="希望",TRUE,"")</f>
        <v/>
      </c>
      <c r="AD89" s="7" t="str">
        <f>IF(受診情報3422[[#This Row],[HPV]]="希望",TRUE,"")</f>
        <v/>
      </c>
      <c r="AE89" s="7" t="str">
        <f>IF(受診情報3422[[#This Row],[乳がん]]="希望",TRUE,"")</f>
        <v/>
      </c>
      <c r="AF89" s="7" t="str">
        <f>IF(受診情報3422[[#This Row],[脳]]="希望",TRUE,"")</f>
        <v/>
      </c>
      <c r="AG89" s="7" t="str">
        <f>IF(受診情報3422[[#This Row],[肺がん]]="希望",TRUE,"")</f>
        <v/>
      </c>
      <c r="AH89" s="7" t="str">
        <f>IF(受診情報3422[[#This Row],[PET]]="希望",TRUE,"")</f>
        <v/>
      </c>
      <c r="AI89" s="7" t="str">
        <f>IF(受診情報3422[[#This Row],[大腸CT]]="希望",TRUE,"")</f>
        <v/>
      </c>
      <c r="AJ89" s="7" t="str">
        <f>IF(受診情報3422[[#This Row],[心臓]]="希望",TRUE,"")</f>
        <v/>
      </c>
      <c r="AK89" s="7" t="str">
        <f>IF(受診情報3422[[#This Row],[ピロリ]]="希望",TRUE,"")</f>
        <v/>
      </c>
      <c r="AL89" s="7" t="str">
        <f>IF(受診情報3422[[#This Row],[骨]]="希望",TRUE,"")</f>
        <v/>
      </c>
      <c r="AM89" s="7" t="str">
        <f>IF(受診情報3422[[#This Row],[アレルギー検査]]="希望",TRUE,"")</f>
        <v/>
      </c>
      <c r="AN89" s="7" t="str">
        <f>IF(受診情報3422[[#This Row],[前立腺]]="希望",TRUE,"")</f>
        <v/>
      </c>
      <c r="AO89" s="35" t="str">
        <f>IF(受診情報3422[[#This Row],[腫瘍マーカー
3種]]="希望",TRUE,"")</f>
        <v/>
      </c>
      <c r="AP89" s="8" t="str">
        <f>IF(受診情報3422[[#This Row],[性別]]="男性",1,IF(受診情報3422[[#This Row],[性別]]="女性",2,""))</f>
        <v/>
      </c>
    </row>
    <row r="90" spans="1:42" ht="30" customHeight="1" x14ac:dyDescent="0.4">
      <c r="A90" s="1">
        <f t="shared" si="1"/>
        <v>82</v>
      </c>
      <c r="B90" s="13"/>
      <c r="C90" s="14"/>
      <c r="D90" s="15"/>
      <c r="E90" s="16"/>
      <c r="F90" s="16"/>
      <c r="G90" s="16"/>
      <c r="H90" s="17"/>
      <c r="I90" s="44"/>
      <c r="J90" s="18"/>
      <c r="K90" s="16"/>
      <c r="L90" s="20"/>
      <c r="M90" s="16"/>
      <c r="N90" s="21"/>
      <c r="O90" s="46"/>
      <c r="P90" s="22"/>
      <c r="Q90" s="46"/>
      <c r="R90" s="22"/>
      <c r="S90" s="46"/>
      <c r="T90" s="22"/>
      <c r="U90" s="46"/>
      <c r="V90" s="22"/>
      <c r="W90" s="46"/>
      <c r="X90" s="22"/>
      <c r="Y90" s="46"/>
      <c r="Z90" s="22"/>
      <c r="AA90" s="46"/>
      <c r="AB90" s="34"/>
      <c r="AC90" s="7" t="str">
        <f>IF(受診情報3422[[#This Row],[子宮]]="希望",TRUE,"")</f>
        <v/>
      </c>
      <c r="AD90" s="7" t="str">
        <f>IF(受診情報3422[[#This Row],[HPV]]="希望",TRUE,"")</f>
        <v/>
      </c>
      <c r="AE90" s="7" t="str">
        <f>IF(受診情報3422[[#This Row],[乳がん]]="希望",TRUE,"")</f>
        <v/>
      </c>
      <c r="AF90" s="7" t="str">
        <f>IF(受診情報3422[[#This Row],[脳]]="希望",TRUE,"")</f>
        <v/>
      </c>
      <c r="AG90" s="7" t="str">
        <f>IF(受診情報3422[[#This Row],[肺がん]]="希望",TRUE,"")</f>
        <v/>
      </c>
      <c r="AH90" s="7" t="str">
        <f>IF(受診情報3422[[#This Row],[PET]]="希望",TRUE,"")</f>
        <v/>
      </c>
      <c r="AI90" s="7" t="str">
        <f>IF(受診情報3422[[#This Row],[大腸CT]]="希望",TRUE,"")</f>
        <v/>
      </c>
      <c r="AJ90" s="7" t="str">
        <f>IF(受診情報3422[[#This Row],[心臓]]="希望",TRUE,"")</f>
        <v/>
      </c>
      <c r="AK90" s="7" t="str">
        <f>IF(受診情報3422[[#This Row],[ピロリ]]="希望",TRUE,"")</f>
        <v/>
      </c>
      <c r="AL90" s="7" t="str">
        <f>IF(受診情報3422[[#This Row],[骨]]="希望",TRUE,"")</f>
        <v/>
      </c>
      <c r="AM90" s="7" t="str">
        <f>IF(受診情報3422[[#This Row],[アレルギー検査]]="希望",TRUE,"")</f>
        <v/>
      </c>
      <c r="AN90" s="7" t="str">
        <f>IF(受診情報3422[[#This Row],[前立腺]]="希望",TRUE,"")</f>
        <v/>
      </c>
      <c r="AO90" s="35" t="str">
        <f>IF(受診情報3422[[#This Row],[腫瘍マーカー
3種]]="希望",TRUE,"")</f>
        <v/>
      </c>
      <c r="AP90" s="8" t="str">
        <f>IF(受診情報3422[[#This Row],[性別]]="男性",1,IF(受診情報3422[[#This Row],[性別]]="女性",2,""))</f>
        <v/>
      </c>
    </row>
    <row r="91" spans="1:42" ht="30" customHeight="1" x14ac:dyDescent="0.4">
      <c r="A91" s="1">
        <f t="shared" si="1"/>
        <v>83</v>
      </c>
      <c r="B91" s="13"/>
      <c r="C91" s="14"/>
      <c r="D91" s="15"/>
      <c r="E91" s="16"/>
      <c r="F91" s="16"/>
      <c r="G91" s="16"/>
      <c r="H91" s="17"/>
      <c r="I91" s="44"/>
      <c r="J91" s="18"/>
      <c r="K91" s="16"/>
      <c r="L91" s="20"/>
      <c r="M91" s="16"/>
      <c r="N91" s="21"/>
      <c r="O91" s="46"/>
      <c r="P91" s="22"/>
      <c r="Q91" s="46"/>
      <c r="R91" s="22"/>
      <c r="S91" s="46"/>
      <c r="T91" s="22"/>
      <c r="U91" s="46"/>
      <c r="V91" s="22"/>
      <c r="W91" s="46"/>
      <c r="X91" s="22"/>
      <c r="Y91" s="46"/>
      <c r="Z91" s="22"/>
      <c r="AA91" s="46"/>
      <c r="AB91" s="34"/>
      <c r="AC91" s="7" t="str">
        <f>IF(受診情報3422[[#This Row],[子宮]]="希望",TRUE,"")</f>
        <v/>
      </c>
      <c r="AD91" s="7" t="str">
        <f>IF(受診情報3422[[#This Row],[HPV]]="希望",TRUE,"")</f>
        <v/>
      </c>
      <c r="AE91" s="7" t="str">
        <f>IF(受診情報3422[[#This Row],[乳がん]]="希望",TRUE,"")</f>
        <v/>
      </c>
      <c r="AF91" s="7" t="str">
        <f>IF(受診情報3422[[#This Row],[脳]]="希望",TRUE,"")</f>
        <v/>
      </c>
      <c r="AG91" s="7" t="str">
        <f>IF(受診情報3422[[#This Row],[肺がん]]="希望",TRUE,"")</f>
        <v/>
      </c>
      <c r="AH91" s="7" t="str">
        <f>IF(受診情報3422[[#This Row],[PET]]="希望",TRUE,"")</f>
        <v/>
      </c>
      <c r="AI91" s="7" t="str">
        <f>IF(受診情報3422[[#This Row],[大腸CT]]="希望",TRUE,"")</f>
        <v/>
      </c>
      <c r="AJ91" s="7" t="str">
        <f>IF(受診情報3422[[#This Row],[心臓]]="希望",TRUE,"")</f>
        <v/>
      </c>
      <c r="AK91" s="7" t="str">
        <f>IF(受診情報3422[[#This Row],[ピロリ]]="希望",TRUE,"")</f>
        <v/>
      </c>
      <c r="AL91" s="7" t="str">
        <f>IF(受診情報3422[[#This Row],[骨]]="希望",TRUE,"")</f>
        <v/>
      </c>
      <c r="AM91" s="7" t="str">
        <f>IF(受診情報3422[[#This Row],[アレルギー検査]]="希望",TRUE,"")</f>
        <v/>
      </c>
      <c r="AN91" s="7" t="str">
        <f>IF(受診情報3422[[#This Row],[前立腺]]="希望",TRUE,"")</f>
        <v/>
      </c>
      <c r="AO91" s="35" t="str">
        <f>IF(受診情報3422[[#This Row],[腫瘍マーカー
3種]]="希望",TRUE,"")</f>
        <v/>
      </c>
      <c r="AP91" s="8" t="str">
        <f>IF(受診情報3422[[#This Row],[性別]]="男性",1,IF(受診情報3422[[#This Row],[性別]]="女性",2,""))</f>
        <v/>
      </c>
    </row>
    <row r="92" spans="1:42" ht="30" customHeight="1" x14ac:dyDescent="0.4">
      <c r="A92" s="1">
        <f t="shared" si="1"/>
        <v>84</v>
      </c>
      <c r="B92" s="13"/>
      <c r="C92" s="14"/>
      <c r="D92" s="15"/>
      <c r="E92" s="16"/>
      <c r="F92" s="16"/>
      <c r="G92" s="16"/>
      <c r="H92" s="17"/>
      <c r="I92" s="44"/>
      <c r="J92" s="18"/>
      <c r="K92" s="16"/>
      <c r="L92" s="20"/>
      <c r="M92" s="16"/>
      <c r="N92" s="21"/>
      <c r="O92" s="46"/>
      <c r="P92" s="22"/>
      <c r="Q92" s="46"/>
      <c r="R92" s="22"/>
      <c r="S92" s="46"/>
      <c r="T92" s="22"/>
      <c r="U92" s="46"/>
      <c r="V92" s="22"/>
      <c r="W92" s="46"/>
      <c r="X92" s="22"/>
      <c r="Y92" s="46"/>
      <c r="Z92" s="22"/>
      <c r="AA92" s="46"/>
      <c r="AB92" s="34"/>
      <c r="AC92" s="7" t="str">
        <f>IF(受診情報3422[[#This Row],[子宮]]="希望",TRUE,"")</f>
        <v/>
      </c>
      <c r="AD92" s="7" t="str">
        <f>IF(受診情報3422[[#This Row],[HPV]]="希望",TRUE,"")</f>
        <v/>
      </c>
      <c r="AE92" s="7" t="str">
        <f>IF(受診情報3422[[#This Row],[乳がん]]="希望",TRUE,"")</f>
        <v/>
      </c>
      <c r="AF92" s="7" t="str">
        <f>IF(受診情報3422[[#This Row],[脳]]="希望",TRUE,"")</f>
        <v/>
      </c>
      <c r="AG92" s="7" t="str">
        <f>IF(受診情報3422[[#This Row],[肺がん]]="希望",TRUE,"")</f>
        <v/>
      </c>
      <c r="AH92" s="7" t="str">
        <f>IF(受診情報3422[[#This Row],[PET]]="希望",TRUE,"")</f>
        <v/>
      </c>
      <c r="AI92" s="7" t="str">
        <f>IF(受診情報3422[[#This Row],[大腸CT]]="希望",TRUE,"")</f>
        <v/>
      </c>
      <c r="AJ92" s="7" t="str">
        <f>IF(受診情報3422[[#This Row],[心臓]]="希望",TRUE,"")</f>
        <v/>
      </c>
      <c r="AK92" s="7" t="str">
        <f>IF(受診情報3422[[#This Row],[ピロリ]]="希望",TRUE,"")</f>
        <v/>
      </c>
      <c r="AL92" s="7" t="str">
        <f>IF(受診情報3422[[#This Row],[骨]]="希望",TRUE,"")</f>
        <v/>
      </c>
      <c r="AM92" s="7" t="str">
        <f>IF(受診情報3422[[#This Row],[アレルギー検査]]="希望",TRUE,"")</f>
        <v/>
      </c>
      <c r="AN92" s="7" t="str">
        <f>IF(受診情報3422[[#This Row],[前立腺]]="希望",TRUE,"")</f>
        <v/>
      </c>
      <c r="AO92" s="35" t="str">
        <f>IF(受診情報3422[[#This Row],[腫瘍マーカー
3種]]="希望",TRUE,"")</f>
        <v/>
      </c>
      <c r="AP92" s="8" t="str">
        <f>IF(受診情報3422[[#This Row],[性別]]="男性",1,IF(受診情報3422[[#This Row],[性別]]="女性",2,""))</f>
        <v/>
      </c>
    </row>
    <row r="93" spans="1:42" ht="30" customHeight="1" x14ac:dyDescent="0.4">
      <c r="A93" s="1">
        <f t="shared" si="1"/>
        <v>85</v>
      </c>
      <c r="B93" s="13"/>
      <c r="C93" s="14"/>
      <c r="D93" s="15"/>
      <c r="E93" s="16"/>
      <c r="F93" s="16"/>
      <c r="G93" s="16"/>
      <c r="H93" s="17"/>
      <c r="I93" s="44"/>
      <c r="J93" s="18"/>
      <c r="K93" s="16"/>
      <c r="L93" s="20"/>
      <c r="M93" s="16"/>
      <c r="N93" s="21"/>
      <c r="O93" s="46"/>
      <c r="P93" s="22"/>
      <c r="Q93" s="46"/>
      <c r="R93" s="22"/>
      <c r="S93" s="46"/>
      <c r="T93" s="22"/>
      <c r="U93" s="46"/>
      <c r="V93" s="22"/>
      <c r="W93" s="46"/>
      <c r="X93" s="22"/>
      <c r="Y93" s="46"/>
      <c r="Z93" s="22"/>
      <c r="AA93" s="46"/>
      <c r="AB93" s="34"/>
      <c r="AC93" s="7" t="str">
        <f>IF(受診情報3422[[#This Row],[子宮]]="希望",TRUE,"")</f>
        <v/>
      </c>
      <c r="AD93" s="7" t="str">
        <f>IF(受診情報3422[[#This Row],[HPV]]="希望",TRUE,"")</f>
        <v/>
      </c>
      <c r="AE93" s="7" t="str">
        <f>IF(受診情報3422[[#This Row],[乳がん]]="希望",TRUE,"")</f>
        <v/>
      </c>
      <c r="AF93" s="7" t="str">
        <f>IF(受診情報3422[[#This Row],[脳]]="希望",TRUE,"")</f>
        <v/>
      </c>
      <c r="AG93" s="7" t="str">
        <f>IF(受診情報3422[[#This Row],[肺がん]]="希望",TRUE,"")</f>
        <v/>
      </c>
      <c r="AH93" s="7" t="str">
        <f>IF(受診情報3422[[#This Row],[PET]]="希望",TRUE,"")</f>
        <v/>
      </c>
      <c r="AI93" s="7" t="str">
        <f>IF(受診情報3422[[#This Row],[大腸CT]]="希望",TRUE,"")</f>
        <v/>
      </c>
      <c r="AJ93" s="7" t="str">
        <f>IF(受診情報3422[[#This Row],[心臓]]="希望",TRUE,"")</f>
        <v/>
      </c>
      <c r="AK93" s="7" t="str">
        <f>IF(受診情報3422[[#This Row],[ピロリ]]="希望",TRUE,"")</f>
        <v/>
      </c>
      <c r="AL93" s="7" t="str">
        <f>IF(受診情報3422[[#This Row],[骨]]="希望",TRUE,"")</f>
        <v/>
      </c>
      <c r="AM93" s="7" t="str">
        <f>IF(受診情報3422[[#This Row],[アレルギー検査]]="希望",TRUE,"")</f>
        <v/>
      </c>
      <c r="AN93" s="7" t="str">
        <f>IF(受診情報3422[[#This Row],[前立腺]]="希望",TRUE,"")</f>
        <v/>
      </c>
      <c r="AO93" s="35" t="str">
        <f>IF(受診情報3422[[#This Row],[腫瘍マーカー
3種]]="希望",TRUE,"")</f>
        <v/>
      </c>
      <c r="AP93" s="8" t="str">
        <f>IF(受診情報3422[[#This Row],[性別]]="男性",1,IF(受診情報3422[[#This Row],[性別]]="女性",2,""))</f>
        <v/>
      </c>
    </row>
    <row r="94" spans="1:42" ht="30" customHeight="1" x14ac:dyDescent="0.4">
      <c r="A94" s="1">
        <f t="shared" si="1"/>
        <v>86</v>
      </c>
      <c r="B94" s="13"/>
      <c r="C94" s="14"/>
      <c r="D94" s="15"/>
      <c r="E94" s="16"/>
      <c r="F94" s="16"/>
      <c r="G94" s="16"/>
      <c r="H94" s="17"/>
      <c r="I94" s="44"/>
      <c r="J94" s="18"/>
      <c r="K94" s="16"/>
      <c r="L94" s="20"/>
      <c r="M94" s="16"/>
      <c r="N94" s="21"/>
      <c r="O94" s="46"/>
      <c r="P94" s="22"/>
      <c r="Q94" s="46"/>
      <c r="R94" s="22"/>
      <c r="S94" s="46"/>
      <c r="T94" s="22"/>
      <c r="U94" s="46"/>
      <c r="V94" s="22"/>
      <c r="W94" s="46"/>
      <c r="X94" s="22"/>
      <c r="Y94" s="46"/>
      <c r="Z94" s="22"/>
      <c r="AA94" s="46"/>
      <c r="AB94" s="34"/>
      <c r="AC94" s="7" t="str">
        <f>IF(受診情報3422[[#This Row],[子宮]]="希望",TRUE,"")</f>
        <v/>
      </c>
      <c r="AD94" s="7" t="str">
        <f>IF(受診情報3422[[#This Row],[HPV]]="希望",TRUE,"")</f>
        <v/>
      </c>
      <c r="AE94" s="7" t="str">
        <f>IF(受診情報3422[[#This Row],[乳がん]]="希望",TRUE,"")</f>
        <v/>
      </c>
      <c r="AF94" s="7" t="str">
        <f>IF(受診情報3422[[#This Row],[脳]]="希望",TRUE,"")</f>
        <v/>
      </c>
      <c r="AG94" s="7" t="str">
        <f>IF(受診情報3422[[#This Row],[肺がん]]="希望",TRUE,"")</f>
        <v/>
      </c>
      <c r="AH94" s="7" t="str">
        <f>IF(受診情報3422[[#This Row],[PET]]="希望",TRUE,"")</f>
        <v/>
      </c>
      <c r="AI94" s="7" t="str">
        <f>IF(受診情報3422[[#This Row],[大腸CT]]="希望",TRUE,"")</f>
        <v/>
      </c>
      <c r="AJ94" s="7" t="str">
        <f>IF(受診情報3422[[#This Row],[心臓]]="希望",TRUE,"")</f>
        <v/>
      </c>
      <c r="AK94" s="7" t="str">
        <f>IF(受診情報3422[[#This Row],[ピロリ]]="希望",TRUE,"")</f>
        <v/>
      </c>
      <c r="AL94" s="7" t="str">
        <f>IF(受診情報3422[[#This Row],[骨]]="希望",TRUE,"")</f>
        <v/>
      </c>
      <c r="AM94" s="7" t="str">
        <f>IF(受診情報3422[[#This Row],[アレルギー検査]]="希望",TRUE,"")</f>
        <v/>
      </c>
      <c r="AN94" s="7" t="str">
        <f>IF(受診情報3422[[#This Row],[前立腺]]="希望",TRUE,"")</f>
        <v/>
      </c>
      <c r="AO94" s="35" t="str">
        <f>IF(受診情報3422[[#This Row],[腫瘍マーカー
3種]]="希望",TRUE,"")</f>
        <v/>
      </c>
      <c r="AP94" s="8" t="str">
        <f>IF(受診情報3422[[#This Row],[性別]]="男性",1,IF(受診情報3422[[#This Row],[性別]]="女性",2,""))</f>
        <v/>
      </c>
    </row>
    <row r="95" spans="1:42" ht="30" customHeight="1" x14ac:dyDescent="0.4">
      <c r="A95" s="1">
        <f t="shared" si="1"/>
        <v>87</v>
      </c>
      <c r="B95" s="13"/>
      <c r="C95" s="14"/>
      <c r="D95" s="15"/>
      <c r="E95" s="16"/>
      <c r="F95" s="16"/>
      <c r="G95" s="16"/>
      <c r="H95" s="17"/>
      <c r="I95" s="44"/>
      <c r="J95" s="18"/>
      <c r="K95" s="16"/>
      <c r="L95" s="20"/>
      <c r="M95" s="16"/>
      <c r="N95" s="21"/>
      <c r="O95" s="46"/>
      <c r="P95" s="22"/>
      <c r="Q95" s="46"/>
      <c r="R95" s="22"/>
      <c r="S95" s="46"/>
      <c r="T95" s="22"/>
      <c r="U95" s="46"/>
      <c r="V95" s="22"/>
      <c r="W95" s="46"/>
      <c r="X95" s="22"/>
      <c r="Y95" s="46"/>
      <c r="Z95" s="22"/>
      <c r="AA95" s="46"/>
      <c r="AB95" s="34"/>
      <c r="AC95" s="7" t="str">
        <f>IF(受診情報3422[[#This Row],[子宮]]="希望",TRUE,"")</f>
        <v/>
      </c>
      <c r="AD95" s="7" t="str">
        <f>IF(受診情報3422[[#This Row],[HPV]]="希望",TRUE,"")</f>
        <v/>
      </c>
      <c r="AE95" s="7" t="str">
        <f>IF(受診情報3422[[#This Row],[乳がん]]="希望",TRUE,"")</f>
        <v/>
      </c>
      <c r="AF95" s="7" t="str">
        <f>IF(受診情報3422[[#This Row],[脳]]="希望",TRUE,"")</f>
        <v/>
      </c>
      <c r="AG95" s="7" t="str">
        <f>IF(受診情報3422[[#This Row],[肺がん]]="希望",TRUE,"")</f>
        <v/>
      </c>
      <c r="AH95" s="7" t="str">
        <f>IF(受診情報3422[[#This Row],[PET]]="希望",TRUE,"")</f>
        <v/>
      </c>
      <c r="AI95" s="7" t="str">
        <f>IF(受診情報3422[[#This Row],[大腸CT]]="希望",TRUE,"")</f>
        <v/>
      </c>
      <c r="AJ95" s="7" t="str">
        <f>IF(受診情報3422[[#This Row],[心臓]]="希望",TRUE,"")</f>
        <v/>
      </c>
      <c r="AK95" s="7" t="str">
        <f>IF(受診情報3422[[#This Row],[ピロリ]]="希望",TRUE,"")</f>
        <v/>
      </c>
      <c r="AL95" s="7" t="str">
        <f>IF(受診情報3422[[#This Row],[骨]]="希望",TRUE,"")</f>
        <v/>
      </c>
      <c r="AM95" s="7" t="str">
        <f>IF(受診情報3422[[#This Row],[アレルギー検査]]="希望",TRUE,"")</f>
        <v/>
      </c>
      <c r="AN95" s="7" t="str">
        <f>IF(受診情報3422[[#This Row],[前立腺]]="希望",TRUE,"")</f>
        <v/>
      </c>
      <c r="AO95" s="35" t="str">
        <f>IF(受診情報3422[[#This Row],[腫瘍マーカー
3種]]="希望",TRUE,"")</f>
        <v/>
      </c>
      <c r="AP95" s="8" t="str">
        <f>IF(受診情報3422[[#This Row],[性別]]="男性",1,IF(受診情報3422[[#This Row],[性別]]="女性",2,""))</f>
        <v/>
      </c>
    </row>
    <row r="96" spans="1:42" ht="30" customHeight="1" x14ac:dyDescent="0.4">
      <c r="A96" s="1">
        <f t="shared" si="1"/>
        <v>88</v>
      </c>
      <c r="B96" s="13"/>
      <c r="C96" s="14"/>
      <c r="D96" s="15"/>
      <c r="E96" s="16"/>
      <c r="F96" s="16"/>
      <c r="G96" s="16"/>
      <c r="H96" s="17"/>
      <c r="I96" s="44"/>
      <c r="J96" s="18"/>
      <c r="K96" s="16"/>
      <c r="L96" s="20"/>
      <c r="M96" s="16"/>
      <c r="N96" s="21"/>
      <c r="O96" s="46"/>
      <c r="P96" s="22"/>
      <c r="Q96" s="46"/>
      <c r="R96" s="22"/>
      <c r="S96" s="46"/>
      <c r="T96" s="22"/>
      <c r="U96" s="46"/>
      <c r="V96" s="22"/>
      <c r="W96" s="46"/>
      <c r="X96" s="22"/>
      <c r="Y96" s="46"/>
      <c r="Z96" s="22"/>
      <c r="AA96" s="46"/>
      <c r="AB96" s="34"/>
      <c r="AC96" s="7" t="str">
        <f>IF(受診情報3422[[#This Row],[子宮]]="希望",TRUE,"")</f>
        <v/>
      </c>
      <c r="AD96" s="7" t="str">
        <f>IF(受診情報3422[[#This Row],[HPV]]="希望",TRUE,"")</f>
        <v/>
      </c>
      <c r="AE96" s="7" t="str">
        <f>IF(受診情報3422[[#This Row],[乳がん]]="希望",TRUE,"")</f>
        <v/>
      </c>
      <c r="AF96" s="7" t="str">
        <f>IF(受診情報3422[[#This Row],[脳]]="希望",TRUE,"")</f>
        <v/>
      </c>
      <c r="AG96" s="7" t="str">
        <f>IF(受診情報3422[[#This Row],[肺がん]]="希望",TRUE,"")</f>
        <v/>
      </c>
      <c r="AH96" s="7" t="str">
        <f>IF(受診情報3422[[#This Row],[PET]]="希望",TRUE,"")</f>
        <v/>
      </c>
      <c r="AI96" s="7" t="str">
        <f>IF(受診情報3422[[#This Row],[大腸CT]]="希望",TRUE,"")</f>
        <v/>
      </c>
      <c r="AJ96" s="7" t="str">
        <f>IF(受診情報3422[[#This Row],[心臓]]="希望",TRUE,"")</f>
        <v/>
      </c>
      <c r="AK96" s="7" t="str">
        <f>IF(受診情報3422[[#This Row],[ピロリ]]="希望",TRUE,"")</f>
        <v/>
      </c>
      <c r="AL96" s="7" t="str">
        <f>IF(受診情報3422[[#This Row],[骨]]="希望",TRUE,"")</f>
        <v/>
      </c>
      <c r="AM96" s="7" t="str">
        <f>IF(受診情報3422[[#This Row],[アレルギー検査]]="希望",TRUE,"")</f>
        <v/>
      </c>
      <c r="AN96" s="7" t="str">
        <f>IF(受診情報3422[[#This Row],[前立腺]]="希望",TRUE,"")</f>
        <v/>
      </c>
      <c r="AO96" s="35" t="str">
        <f>IF(受診情報3422[[#This Row],[腫瘍マーカー
3種]]="希望",TRUE,"")</f>
        <v/>
      </c>
      <c r="AP96" s="8" t="str">
        <f>IF(受診情報3422[[#This Row],[性別]]="男性",1,IF(受診情報3422[[#This Row],[性別]]="女性",2,""))</f>
        <v/>
      </c>
    </row>
    <row r="97" spans="1:42" ht="30" customHeight="1" x14ac:dyDescent="0.4">
      <c r="A97" s="1">
        <f t="shared" si="1"/>
        <v>89</v>
      </c>
      <c r="B97" s="13"/>
      <c r="C97" s="14"/>
      <c r="D97" s="15"/>
      <c r="E97" s="16"/>
      <c r="F97" s="16"/>
      <c r="G97" s="16"/>
      <c r="H97" s="17"/>
      <c r="I97" s="44"/>
      <c r="J97" s="18"/>
      <c r="K97" s="16"/>
      <c r="L97" s="20"/>
      <c r="M97" s="16"/>
      <c r="N97" s="21"/>
      <c r="O97" s="46"/>
      <c r="P97" s="22"/>
      <c r="Q97" s="46"/>
      <c r="R97" s="22"/>
      <c r="S97" s="46"/>
      <c r="T97" s="22"/>
      <c r="U97" s="46"/>
      <c r="V97" s="22"/>
      <c r="W97" s="46"/>
      <c r="X97" s="22"/>
      <c r="Y97" s="46"/>
      <c r="Z97" s="22"/>
      <c r="AA97" s="46"/>
      <c r="AB97" s="34"/>
      <c r="AC97" s="7" t="str">
        <f>IF(受診情報3422[[#This Row],[子宮]]="希望",TRUE,"")</f>
        <v/>
      </c>
      <c r="AD97" s="7" t="str">
        <f>IF(受診情報3422[[#This Row],[HPV]]="希望",TRUE,"")</f>
        <v/>
      </c>
      <c r="AE97" s="7" t="str">
        <f>IF(受診情報3422[[#This Row],[乳がん]]="希望",TRUE,"")</f>
        <v/>
      </c>
      <c r="AF97" s="7" t="str">
        <f>IF(受診情報3422[[#This Row],[脳]]="希望",TRUE,"")</f>
        <v/>
      </c>
      <c r="AG97" s="7" t="str">
        <f>IF(受診情報3422[[#This Row],[肺がん]]="希望",TRUE,"")</f>
        <v/>
      </c>
      <c r="AH97" s="7" t="str">
        <f>IF(受診情報3422[[#This Row],[PET]]="希望",TRUE,"")</f>
        <v/>
      </c>
      <c r="AI97" s="7" t="str">
        <f>IF(受診情報3422[[#This Row],[大腸CT]]="希望",TRUE,"")</f>
        <v/>
      </c>
      <c r="AJ97" s="7" t="str">
        <f>IF(受診情報3422[[#This Row],[心臓]]="希望",TRUE,"")</f>
        <v/>
      </c>
      <c r="AK97" s="7" t="str">
        <f>IF(受診情報3422[[#This Row],[ピロリ]]="希望",TRUE,"")</f>
        <v/>
      </c>
      <c r="AL97" s="7" t="str">
        <f>IF(受診情報3422[[#This Row],[骨]]="希望",TRUE,"")</f>
        <v/>
      </c>
      <c r="AM97" s="7" t="str">
        <f>IF(受診情報3422[[#This Row],[アレルギー検査]]="希望",TRUE,"")</f>
        <v/>
      </c>
      <c r="AN97" s="7" t="str">
        <f>IF(受診情報3422[[#This Row],[前立腺]]="希望",TRUE,"")</f>
        <v/>
      </c>
      <c r="AO97" s="35" t="str">
        <f>IF(受診情報3422[[#This Row],[腫瘍マーカー
3種]]="希望",TRUE,"")</f>
        <v/>
      </c>
      <c r="AP97" s="8" t="str">
        <f>IF(受診情報3422[[#This Row],[性別]]="男性",1,IF(受診情報3422[[#This Row],[性別]]="女性",2,""))</f>
        <v/>
      </c>
    </row>
    <row r="98" spans="1:42" ht="30" customHeight="1" x14ac:dyDescent="0.4">
      <c r="A98" s="1">
        <f t="shared" si="1"/>
        <v>90</v>
      </c>
      <c r="B98" s="13"/>
      <c r="C98" s="14"/>
      <c r="D98" s="15"/>
      <c r="E98" s="16"/>
      <c r="F98" s="16"/>
      <c r="G98" s="16"/>
      <c r="H98" s="17"/>
      <c r="I98" s="44"/>
      <c r="J98" s="18"/>
      <c r="K98" s="16"/>
      <c r="L98" s="20"/>
      <c r="M98" s="16"/>
      <c r="N98" s="21"/>
      <c r="O98" s="46"/>
      <c r="P98" s="22"/>
      <c r="Q98" s="46"/>
      <c r="R98" s="22"/>
      <c r="S98" s="46"/>
      <c r="T98" s="22"/>
      <c r="U98" s="46"/>
      <c r="V98" s="22"/>
      <c r="W98" s="46"/>
      <c r="X98" s="22"/>
      <c r="Y98" s="46"/>
      <c r="Z98" s="22"/>
      <c r="AA98" s="46"/>
      <c r="AB98" s="34"/>
      <c r="AC98" s="7" t="str">
        <f>IF(受診情報3422[[#This Row],[子宮]]="希望",TRUE,"")</f>
        <v/>
      </c>
      <c r="AD98" s="7" t="str">
        <f>IF(受診情報3422[[#This Row],[HPV]]="希望",TRUE,"")</f>
        <v/>
      </c>
      <c r="AE98" s="7" t="str">
        <f>IF(受診情報3422[[#This Row],[乳がん]]="希望",TRUE,"")</f>
        <v/>
      </c>
      <c r="AF98" s="7" t="str">
        <f>IF(受診情報3422[[#This Row],[脳]]="希望",TRUE,"")</f>
        <v/>
      </c>
      <c r="AG98" s="7" t="str">
        <f>IF(受診情報3422[[#This Row],[肺がん]]="希望",TRUE,"")</f>
        <v/>
      </c>
      <c r="AH98" s="7" t="str">
        <f>IF(受診情報3422[[#This Row],[PET]]="希望",TRUE,"")</f>
        <v/>
      </c>
      <c r="AI98" s="7" t="str">
        <f>IF(受診情報3422[[#This Row],[大腸CT]]="希望",TRUE,"")</f>
        <v/>
      </c>
      <c r="AJ98" s="7" t="str">
        <f>IF(受診情報3422[[#This Row],[心臓]]="希望",TRUE,"")</f>
        <v/>
      </c>
      <c r="AK98" s="7" t="str">
        <f>IF(受診情報3422[[#This Row],[ピロリ]]="希望",TRUE,"")</f>
        <v/>
      </c>
      <c r="AL98" s="7" t="str">
        <f>IF(受診情報3422[[#This Row],[骨]]="希望",TRUE,"")</f>
        <v/>
      </c>
      <c r="AM98" s="7" t="str">
        <f>IF(受診情報3422[[#This Row],[アレルギー検査]]="希望",TRUE,"")</f>
        <v/>
      </c>
      <c r="AN98" s="7" t="str">
        <f>IF(受診情報3422[[#This Row],[前立腺]]="希望",TRUE,"")</f>
        <v/>
      </c>
      <c r="AO98" s="35" t="str">
        <f>IF(受診情報3422[[#This Row],[腫瘍マーカー
3種]]="希望",TRUE,"")</f>
        <v/>
      </c>
      <c r="AP98" s="8" t="str">
        <f>IF(受診情報3422[[#This Row],[性別]]="男性",1,IF(受診情報3422[[#This Row],[性別]]="女性",2,""))</f>
        <v/>
      </c>
    </row>
    <row r="99" spans="1:42" ht="30" customHeight="1" x14ac:dyDescent="0.4">
      <c r="A99" s="1">
        <f t="shared" si="1"/>
        <v>91</v>
      </c>
      <c r="B99" s="13"/>
      <c r="C99" s="14"/>
      <c r="D99" s="15"/>
      <c r="E99" s="16"/>
      <c r="F99" s="16"/>
      <c r="G99" s="16"/>
      <c r="H99" s="17"/>
      <c r="I99" s="44"/>
      <c r="J99" s="18"/>
      <c r="K99" s="16"/>
      <c r="L99" s="20"/>
      <c r="M99" s="16"/>
      <c r="N99" s="21"/>
      <c r="O99" s="46"/>
      <c r="P99" s="22"/>
      <c r="Q99" s="46"/>
      <c r="R99" s="22"/>
      <c r="S99" s="46"/>
      <c r="T99" s="22"/>
      <c r="U99" s="46"/>
      <c r="V99" s="22"/>
      <c r="W99" s="46"/>
      <c r="X99" s="22"/>
      <c r="Y99" s="46"/>
      <c r="Z99" s="22"/>
      <c r="AA99" s="46"/>
      <c r="AB99" s="34"/>
      <c r="AC99" s="7" t="str">
        <f>IF(受診情報3422[[#This Row],[子宮]]="希望",TRUE,"")</f>
        <v/>
      </c>
      <c r="AD99" s="7" t="str">
        <f>IF(受診情報3422[[#This Row],[HPV]]="希望",TRUE,"")</f>
        <v/>
      </c>
      <c r="AE99" s="7" t="str">
        <f>IF(受診情報3422[[#This Row],[乳がん]]="希望",TRUE,"")</f>
        <v/>
      </c>
      <c r="AF99" s="7" t="str">
        <f>IF(受診情報3422[[#This Row],[脳]]="希望",TRUE,"")</f>
        <v/>
      </c>
      <c r="AG99" s="7" t="str">
        <f>IF(受診情報3422[[#This Row],[肺がん]]="希望",TRUE,"")</f>
        <v/>
      </c>
      <c r="AH99" s="7" t="str">
        <f>IF(受診情報3422[[#This Row],[PET]]="希望",TRUE,"")</f>
        <v/>
      </c>
      <c r="AI99" s="7" t="str">
        <f>IF(受診情報3422[[#This Row],[大腸CT]]="希望",TRUE,"")</f>
        <v/>
      </c>
      <c r="AJ99" s="7" t="str">
        <f>IF(受診情報3422[[#This Row],[心臓]]="希望",TRUE,"")</f>
        <v/>
      </c>
      <c r="AK99" s="7" t="str">
        <f>IF(受診情報3422[[#This Row],[ピロリ]]="希望",TRUE,"")</f>
        <v/>
      </c>
      <c r="AL99" s="7" t="str">
        <f>IF(受診情報3422[[#This Row],[骨]]="希望",TRUE,"")</f>
        <v/>
      </c>
      <c r="AM99" s="7" t="str">
        <f>IF(受診情報3422[[#This Row],[アレルギー検査]]="希望",TRUE,"")</f>
        <v/>
      </c>
      <c r="AN99" s="7" t="str">
        <f>IF(受診情報3422[[#This Row],[前立腺]]="希望",TRUE,"")</f>
        <v/>
      </c>
      <c r="AO99" s="35" t="str">
        <f>IF(受診情報3422[[#This Row],[腫瘍マーカー
3種]]="希望",TRUE,"")</f>
        <v/>
      </c>
      <c r="AP99" s="8" t="str">
        <f>IF(受診情報3422[[#This Row],[性別]]="男性",1,IF(受診情報3422[[#This Row],[性別]]="女性",2,""))</f>
        <v/>
      </c>
    </row>
    <row r="100" spans="1:42" ht="30" customHeight="1" x14ac:dyDescent="0.4">
      <c r="A100" s="1">
        <f t="shared" si="1"/>
        <v>92</v>
      </c>
      <c r="B100" s="13"/>
      <c r="C100" s="14"/>
      <c r="D100" s="15"/>
      <c r="E100" s="16"/>
      <c r="F100" s="16"/>
      <c r="G100" s="16"/>
      <c r="H100" s="17"/>
      <c r="I100" s="44"/>
      <c r="J100" s="18"/>
      <c r="K100" s="16"/>
      <c r="L100" s="20"/>
      <c r="M100" s="16"/>
      <c r="N100" s="21"/>
      <c r="O100" s="46"/>
      <c r="P100" s="22"/>
      <c r="Q100" s="46"/>
      <c r="R100" s="22"/>
      <c r="S100" s="46"/>
      <c r="T100" s="22"/>
      <c r="U100" s="46"/>
      <c r="V100" s="22"/>
      <c r="W100" s="46"/>
      <c r="X100" s="22"/>
      <c r="Y100" s="46"/>
      <c r="Z100" s="22"/>
      <c r="AA100" s="46"/>
      <c r="AB100" s="34"/>
      <c r="AC100" s="7" t="str">
        <f>IF(受診情報3422[[#This Row],[子宮]]="希望",TRUE,"")</f>
        <v/>
      </c>
      <c r="AD100" s="7" t="str">
        <f>IF(受診情報3422[[#This Row],[HPV]]="希望",TRUE,"")</f>
        <v/>
      </c>
      <c r="AE100" s="7" t="str">
        <f>IF(受診情報3422[[#This Row],[乳がん]]="希望",TRUE,"")</f>
        <v/>
      </c>
      <c r="AF100" s="7" t="str">
        <f>IF(受診情報3422[[#This Row],[脳]]="希望",TRUE,"")</f>
        <v/>
      </c>
      <c r="AG100" s="7" t="str">
        <f>IF(受診情報3422[[#This Row],[肺がん]]="希望",TRUE,"")</f>
        <v/>
      </c>
      <c r="AH100" s="7" t="str">
        <f>IF(受診情報3422[[#This Row],[PET]]="希望",TRUE,"")</f>
        <v/>
      </c>
      <c r="AI100" s="7" t="str">
        <f>IF(受診情報3422[[#This Row],[大腸CT]]="希望",TRUE,"")</f>
        <v/>
      </c>
      <c r="AJ100" s="7" t="str">
        <f>IF(受診情報3422[[#This Row],[心臓]]="希望",TRUE,"")</f>
        <v/>
      </c>
      <c r="AK100" s="7" t="str">
        <f>IF(受診情報3422[[#This Row],[ピロリ]]="希望",TRUE,"")</f>
        <v/>
      </c>
      <c r="AL100" s="7" t="str">
        <f>IF(受診情報3422[[#This Row],[骨]]="希望",TRUE,"")</f>
        <v/>
      </c>
      <c r="AM100" s="7" t="str">
        <f>IF(受診情報3422[[#This Row],[アレルギー検査]]="希望",TRUE,"")</f>
        <v/>
      </c>
      <c r="AN100" s="7" t="str">
        <f>IF(受診情報3422[[#This Row],[前立腺]]="希望",TRUE,"")</f>
        <v/>
      </c>
      <c r="AO100" s="35" t="str">
        <f>IF(受診情報3422[[#This Row],[腫瘍マーカー
3種]]="希望",TRUE,"")</f>
        <v/>
      </c>
      <c r="AP100" s="8" t="str">
        <f>IF(受診情報3422[[#This Row],[性別]]="男性",1,IF(受診情報3422[[#This Row],[性別]]="女性",2,""))</f>
        <v/>
      </c>
    </row>
    <row r="101" spans="1:42" ht="30" customHeight="1" x14ac:dyDescent="0.4">
      <c r="A101" s="1">
        <f t="shared" si="1"/>
        <v>93</v>
      </c>
      <c r="B101" s="13"/>
      <c r="C101" s="14"/>
      <c r="D101" s="15"/>
      <c r="E101" s="16"/>
      <c r="F101" s="16"/>
      <c r="G101" s="16"/>
      <c r="H101" s="17"/>
      <c r="I101" s="44"/>
      <c r="J101" s="18"/>
      <c r="K101" s="16"/>
      <c r="L101" s="20"/>
      <c r="M101" s="16"/>
      <c r="N101" s="21"/>
      <c r="O101" s="46"/>
      <c r="P101" s="22"/>
      <c r="Q101" s="46"/>
      <c r="R101" s="22"/>
      <c r="S101" s="46"/>
      <c r="T101" s="22"/>
      <c r="U101" s="46"/>
      <c r="V101" s="22"/>
      <c r="W101" s="46"/>
      <c r="X101" s="22"/>
      <c r="Y101" s="46"/>
      <c r="Z101" s="22"/>
      <c r="AA101" s="46"/>
      <c r="AB101" s="34"/>
      <c r="AC101" s="7" t="str">
        <f>IF(受診情報3422[[#This Row],[子宮]]="希望",TRUE,"")</f>
        <v/>
      </c>
      <c r="AD101" s="7" t="str">
        <f>IF(受診情報3422[[#This Row],[HPV]]="希望",TRUE,"")</f>
        <v/>
      </c>
      <c r="AE101" s="7" t="str">
        <f>IF(受診情報3422[[#This Row],[乳がん]]="希望",TRUE,"")</f>
        <v/>
      </c>
      <c r="AF101" s="7" t="str">
        <f>IF(受診情報3422[[#This Row],[脳]]="希望",TRUE,"")</f>
        <v/>
      </c>
      <c r="AG101" s="7" t="str">
        <f>IF(受診情報3422[[#This Row],[肺がん]]="希望",TRUE,"")</f>
        <v/>
      </c>
      <c r="AH101" s="7" t="str">
        <f>IF(受診情報3422[[#This Row],[PET]]="希望",TRUE,"")</f>
        <v/>
      </c>
      <c r="AI101" s="7" t="str">
        <f>IF(受診情報3422[[#This Row],[大腸CT]]="希望",TRUE,"")</f>
        <v/>
      </c>
      <c r="AJ101" s="7" t="str">
        <f>IF(受診情報3422[[#This Row],[心臓]]="希望",TRUE,"")</f>
        <v/>
      </c>
      <c r="AK101" s="7" t="str">
        <f>IF(受診情報3422[[#This Row],[ピロリ]]="希望",TRUE,"")</f>
        <v/>
      </c>
      <c r="AL101" s="7" t="str">
        <f>IF(受診情報3422[[#This Row],[骨]]="希望",TRUE,"")</f>
        <v/>
      </c>
      <c r="AM101" s="7" t="str">
        <f>IF(受診情報3422[[#This Row],[アレルギー検査]]="希望",TRUE,"")</f>
        <v/>
      </c>
      <c r="AN101" s="7" t="str">
        <f>IF(受診情報3422[[#This Row],[前立腺]]="希望",TRUE,"")</f>
        <v/>
      </c>
      <c r="AO101" s="35" t="str">
        <f>IF(受診情報3422[[#This Row],[腫瘍マーカー
3種]]="希望",TRUE,"")</f>
        <v/>
      </c>
      <c r="AP101" s="8" t="str">
        <f>IF(受診情報3422[[#This Row],[性別]]="男性",1,IF(受診情報3422[[#This Row],[性別]]="女性",2,""))</f>
        <v/>
      </c>
    </row>
    <row r="102" spans="1:42" ht="30" customHeight="1" x14ac:dyDescent="0.4">
      <c r="A102" s="1">
        <f t="shared" si="1"/>
        <v>94</v>
      </c>
      <c r="B102" s="13"/>
      <c r="C102" s="14"/>
      <c r="D102" s="15"/>
      <c r="E102" s="16"/>
      <c r="F102" s="16"/>
      <c r="G102" s="16"/>
      <c r="H102" s="17"/>
      <c r="I102" s="44"/>
      <c r="J102" s="18"/>
      <c r="K102" s="16"/>
      <c r="L102" s="20"/>
      <c r="M102" s="16"/>
      <c r="N102" s="21"/>
      <c r="O102" s="46"/>
      <c r="P102" s="22"/>
      <c r="Q102" s="46"/>
      <c r="R102" s="22"/>
      <c r="S102" s="46"/>
      <c r="T102" s="22"/>
      <c r="U102" s="46"/>
      <c r="V102" s="22"/>
      <c r="W102" s="46"/>
      <c r="X102" s="22"/>
      <c r="Y102" s="46"/>
      <c r="Z102" s="22"/>
      <c r="AA102" s="46"/>
      <c r="AB102" s="34"/>
      <c r="AC102" s="7" t="str">
        <f>IF(受診情報3422[[#This Row],[子宮]]="希望",TRUE,"")</f>
        <v/>
      </c>
      <c r="AD102" s="7" t="str">
        <f>IF(受診情報3422[[#This Row],[HPV]]="希望",TRUE,"")</f>
        <v/>
      </c>
      <c r="AE102" s="7" t="str">
        <f>IF(受診情報3422[[#This Row],[乳がん]]="希望",TRUE,"")</f>
        <v/>
      </c>
      <c r="AF102" s="7" t="str">
        <f>IF(受診情報3422[[#This Row],[脳]]="希望",TRUE,"")</f>
        <v/>
      </c>
      <c r="AG102" s="7" t="str">
        <f>IF(受診情報3422[[#This Row],[肺がん]]="希望",TRUE,"")</f>
        <v/>
      </c>
      <c r="AH102" s="7" t="str">
        <f>IF(受診情報3422[[#This Row],[PET]]="希望",TRUE,"")</f>
        <v/>
      </c>
      <c r="AI102" s="7" t="str">
        <f>IF(受診情報3422[[#This Row],[大腸CT]]="希望",TRUE,"")</f>
        <v/>
      </c>
      <c r="AJ102" s="7" t="str">
        <f>IF(受診情報3422[[#This Row],[心臓]]="希望",TRUE,"")</f>
        <v/>
      </c>
      <c r="AK102" s="7" t="str">
        <f>IF(受診情報3422[[#This Row],[ピロリ]]="希望",TRUE,"")</f>
        <v/>
      </c>
      <c r="AL102" s="7" t="str">
        <f>IF(受診情報3422[[#This Row],[骨]]="希望",TRUE,"")</f>
        <v/>
      </c>
      <c r="AM102" s="7" t="str">
        <f>IF(受診情報3422[[#This Row],[アレルギー検査]]="希望",TRUE,"")</f>
        <v/>
      </c>
      <c r="AN102" s="7" t="str">
        <f>IF(受診情報3422[[#This Row],[前立腺]]="希望",TRUE,"")</f>
        <v/>
      </c>
      <c r="AO102" s="35" t="str">
        <f>IF(受診情報3422[[#This Row],[腫瘍マーカー
3種]]="希望",TRUE,"")</f>
        <v/>
      </c>
      <c r="AP102" s="8" t="str">
        <f>IF(受診情報3422[[#This Row],[性別]]="男性",1,IF(受診情報3422[[#This Row],[性別]]="女性",2,""))</f>
        <v/>
      </c>
    </row>
    <row r="103" spans="1:42" ht="30" customHeight="1" x14ac:dyDescent="0.4">
      <c r="A103" s="1">
        <f t="shared" si="1"/>
        <v>95</v>
      </c>
      <c r="B103" s="13"/>
      <c r="C103" s="14"/>
      <c r="D103" s="15"/>
      <c r="E103" s="16"/>
      <c r="F103" s="16"/>
      <c r="G103" s="16"/>
      <c r="H103" s="17"/>
      <c r="I103" s="44"/>
      <c r="J103" s="18"/>
      <c r="K103" s="16"/>
      <c r="L103" s="20"/>
      <c r="M103" s="16"/>
      <c r="N103" s="21"/>
      <c r="O103" s="46"/>
      <c r="P103" s="22"/>
      <c r="Q103" s="46"/>
      <c r="R103" s="22"/>
      <c r="S103" s="46"/>
      <c r="T103" s="22"/>
      <c r="U103" s="46"/>
      <c r="V103" s="22"/>
      <c r="W103" s="46"/>
      <c r="X103" s="22"/>
      <c r="Y103" s="46"/>
      <c r="Z103" s="22"/>
      <c r="AA103" s="46"/>
      <c r="AB103" s="34"/>
      <c r="AC103" s="7" t="str">
        <f>IF(受診情報3422[[#This Row],[子宮]]="希望",TRUE,"")</f>
        <v/>
      </c>
      <c r="AD103" s="7" t="str">
        <f>IF(受診情報3422[[#This Row],[HPV]]="希望",TRUE,"")</f>
        <v/>
      </c>
      <c r="AE103" s="7" t="str">
        <f>IF(受診情報3422[[#This Row],[乳がん]]="希望",TRUE,"")</f>
        <v/>
      </c>
      <c r="AF103" s="7" t="str">
        <f>IF(受診情報3422[[#This Row],[脳]]="希望",TRUE,"")</f>
        <v/>
      </c>
      <c r="AG103" s="7" t="str">
        <f>IF(受診情報3422[[#This Row],[肺がん]]="希望",TRUE,"")</f>
        <v/>
      </c>
      <c r="AH103" s="7" t="str">
        <f>IF(受診情報3422[[#This Row],[PET]]="希望",TRUE,"")</f>
        <v/>
      </c>
      <c r="AI103" s="7" t="str">
        <f>IF(受診情報3422[[#This Row],[大腸CT]]="希望",TRUE,"")</f>
        <v/>
      </c>
      <c r="AJ103" s="7" t="str">
        <f>IF(受診情報3422[[#This Row],[心臓]]="希望",TRUE,"")</f>
        <v/>
      </c>
      <c r="AK103" s="7" t="str">
        <f>IF(受診情報3422[[#This Row],[ピロリ]]="希望",TRUE,"")</f>
        <v/>
      </c>
      <c r="AL103" s="7" t="str">
        <f>IF(受診情報3422[[#This Row],[骨]]="希望",TRUE,"")</f>
        <v/>
      </c>
      <c r="AM103" s="7" t="str">
        <f>IF(受診情報3422[[#This Row],[アレルギー検査]]="希望",TRUE,"")</f>
        <v/>
      </c>
      <c r="AN103" s="7" t="str">
        <f>IF(受診情報3422[[#This Row],[前立腺]]="希望",TRUE,"")</f>
        <v/>
      </c>
      <c r="AO103" s="35" t="str">
        <f>IF(受診情報3422[[#This Row],[腫瘍マーカー
3種]]="希望",TRUE,"")</f>
        <v/>
      </c>
      <c r="AP103" s="8" t="str">
        <f>IF(受診情報3422[[#This Row],[性別]]="男性",1,IF(受診情報3422[[#This Row],[性別]]="女性",2,""))</f>
        <v/>
      </c>
    </row>
    <row r="104" spans="1:42" ht="30" customHeight="1" x14ac:dyDescent="0.4">
      <c r="A104" s="1">
        <f t="shared" si="1"/>
        <v>96</v>
      </c>
      <c r="B104" s="13"/>
      <c r="C104" s="14"/>
      <c r="D104" s="15"/>
      <c r="E104" s="16"/>
      <c r="F104" s="16"/>
      <c r="G104" s="16"/>
      <c r="H104" s="17"/>
      <c r="I104" s="44"/>
      <c r="J104" s="18"/>
      <c r="K104" s="16"/>
      <c r="L104" s="20"/>
      <c r="M104" s="16"/>
      <c r="N104" s="21"/>
      <c r="O104" s="46"/>
      <c r="P104" s="22"/>
      <c r="Q104" s="46"/>
      <c r="R104" s="22"/>
      <c r="S104" s="46"/>
      <c r="T104" s="22"/>
      <c r="U104" s="46"/>
      <c r="V104" s="22"/>
      <c r="W104" s="46"/>
      <c r="X104" s="22"/>
      <c r="Y104" s="46"/>
      <c r="Z104" s="22"/>
      <c r="AA104" s="46"/>
      <c r="AB104" s="34"/>
      <c r="AC104" s="7" t="str">
        <f>IF(受診情報3422[[#This Row],[子宮]]="希望",TRUE,"")</f>
        <v/>
      </c>
      <c r="AD104" s="7" t="str">
        <f>IF(受診情報3422[[#This Row],[HPV]]="希望",TRUE,"")</f>
        <v/>
      </c>
      <c r="AE104" s="7" t="str">
        <f>IF(受診情報3422[[#This Row],[乳がん]]="希望",TRUE,"")</f>
        <v/>
      </c>
      <c r="AF104" s="7" t="str">
        <f>IF(受診情報3422[[#This Row],[脳]]="希望",TRUE,"")</f>
        <v/>
      </c>
      <c r="AG104" s="7" t="str">
        <f>IF(受診情報3422[[#This Row],[肺がん]]="希望",TRUE,"")</f>
        <v/>
      </c>
      <c r="AH104" s="7" t="str">
        <f>IF(受診情報3422[[#This Row],[PET]]="希望",TRUE,"")</f>
        <v/>
      </c>
      <c r="AI104" s="7" t="str">
        <f>IF(受診情報3422[[#This Row],[大腸CT]]="希望",TRUE,"")</f>
        <v/>
      </c>
      <c r="AJ104" s="7" t="str">
        <f>IF(受診情報3422[[#This Row],[心臓]]="希望",TRUE,"")</f>
        <v/>
      </c>
      <c r="AK104" s="7" t="str">
        <f>IF(受診情報3422[[#This Row],[ピロリ]]="希望",TRUE,"")</f>
        <v/>
      </c>
      <c r="AL104" s="7" t="str">
        <f>IF(受診情報3422[[#This Row],[骨]]="希望",TRUE,"")</f>
        <v/>
      </c>
      <c r="AM104" s="7" t="str">
        <f>IF(受診情報3422[[#This Row],[アレルギー検査]]="希望",TRUE,"")</f>
        <v/>
      </c>
      <c r="AN104" s="7" t="str">
        <f>IF(受診情報3422[[#This Row],[前立腺]]="希望",TRUE,"")</f>
        <v/>
      </c>
      <c r="AO104" s="35" t="str">
        <f>IF(受診情報3422[[#This Row],[腫瘍マーカー
3種]]="希望",TRUE,"")</f>
        <v/>
      </c>
      <c r="AP104" s="8" t="str">
        <f>IF(受診情報3422[[#This Row],[性別]]="男性",1,IF(受診情報3422[[#This Row],[性別]]="女性",2,""))</f>
        <v/>
      </c>
    </row>
    <row r="105" spans="1:42" ht="30" customHeight="1" x14ac:dyDescent="0.4">
      <c r="A105" s="1">
        <f t="shared" si="1"/>
        <v>97</v>
      </c>
      <c r="B105" s="13"/>
      <c r="C105" s="14"/>
      <c r="D105" s="15"/>
      <c r="E105" s="16"/>
      <c r="F105" s="16"/>
      <c r="G105" s="16"/>
      <c r="H105" s="17"/>
      <c r="I105" s="44"/>
      <c r="J105" s="18"/>
      <c r="K105" s="16"/>
      <c r="L105" s="20"/>
      <c r="M105" s="16"/>
      <c r="N105" s="21"/>
      <c r="O105" s="46"/>
      <c r="P105" s="22"/>
      <c r="Q105" s="46"/>
      <c r="R105" s="22"/>
      <c r="S105" s="46"/>
      <c r="T105" s="22"/>
      <c r="U105" s="46"/>
      <c r="V105" s="22"/>
      <c r="W105" s="46"/>
      <c r="X105" s="22"/>
      <c r="Y105" s="46"/>
      <c r="Z105" s="22"/>
      <c r="AA105" s="46"/>
      <c r="AB105" s="34"/>
      <c r="AC105" s="7" t="str">
        <f>IF(受診情報3422[[#This Row],[子宮]]="希望",TRUE,"")</f>
        <v/>
      </c>
      <c r="AD105" s="7" t="str">
        <f>IF(受診情報3422[[#This Row],[HPV]]="希望",TRUE,"")</f>
        <v/>
      </c>
      <c r="AE105" s="7" t="str">
        <f>IF(受診情報3422[[#This Row],[乳がん]]="希望",TRUE,"")</f>
        <v/>
      </c>
      <c r="AF105" s="7" t="str">
        <f>IF(受診情報3422[[#This Row],[脳]]="希望",TRUE,"")</f>
        <v/>
      </c>
      <c r="AG105" s="7" t="str">
        <f>IF(受診情報3422[[#This Row],[肺がん]]="希望",TRUE,"")</f>
        <v/>
      </c>
      <c r="AH105" s="7" t="str">
        <f>IF(受診情報3422[[#This Row],[PET]]="希望",TRUE,"")</f>
        <v/>
      </c>
      <c r="AI105" s="7" t="str">
        <f>IF(受診情報3422[[#This Row],[大腸CT]]="希望",TRUE,"")</f>
        <v/>
      </c>
      <c r="AJ105" s="7" t="str">
        <f>IF(受診情報3422[[#This Row],[心臓]]="希望",TRUE,"")</f>
        <v/>
      </c>
      <c r="AK105" s="7" t="str">
        <f>IF(受診情報3422[[#This Row],[ピロリ]]="希望",TRUE,"")</f>
        <v/>
      </c>
      <c r="AL105" s="7" t="str">
        <f>IF(受診情報3422[[#This Row],[骨]]="希望",TRUE,"")</f>
        <v/>
      </c>
      <c r="AM105" s="7" t="str">
        <f>IF(受診情報3422[[#This Row],[アレルギー検査]]="希望",TRUE,"")</f>
        <v/>
      </c>
      <c r="AN105" s="7" t="str">
        <f>IF(受診情報3422[[#This Row],[前立腺]]="希望",TRUE,"")</f>
        <v/>
      </c>
      <c r="AO105" s="35" t="str">
        <f>IF(受診情報3422[[#This Row],[腫瘍マーカー
3種]]="希望",TRUE,"")</f>
        <v/>
      </c>
      <c r="AP105" s="8" t="str">
        <f>IF(受診情報3422[[#This Row],[性別]]="男性",1,IF(受診情報3422[[#This Row],[性別]]="女性",2,""))</f>
        <v/>
      </c>
    </row>
    <row r="106" spans="1:42" ht="30" customHeight="1" x14ac:dyDescent="0.4">
      <c r="A106" s="1">
        <f t="shared" si="1"/>
        <v>98</v>
      </c>
      <c r="B106" s="13"/>
      <c r="C106" s="14"/>
      <c r="D106" s="15"/>
      <c r="E106" s="16"/>
      <c r="F106" s="16"/>
      <c r="G106" s="16"/>
      <c r="H106" s="17"/>
      <c r="I106" s="44"/>
      <c r="J106" s="18"/>
      <c r="K106" s="16"/>
      <c r="L106" s="20"/>
      <c r="M106" s="16"/>
      <c r="N106" s="21"/>
      <c r="O106" s="46"/>
      <c r="P106" s="22"/>
      <c r="Q106" s="46"/>
      <c r="R106" s="22"/>
      <c r="S106" s="46"/>
      <c r="T106" s="22"/>
      <c r="U106" s="46"/>
      <c r="V106" s="22"/>
      <c r="W106" s="46"/>
      <c r="X106" s="22"/>
      <c r="Y106" s="46"/>
      <c r="Z106" s="22"/>
      <c r="AA106" s="46"/>
      <c r="AB106" s="34"/>
      <c r="AC106" s="7" t="str">
        <f>IF(受診情報3422[[#This Row],[子宮]]="希望",TRUE,"")</f>
        <v/>
      </c>
      <c r="AD106" s="7" t="str">
        <f>IF(受診情報3422[[#This Row],[HPV]]="希望",TRUE,"")</f>
        <v/>
      </c>
      <c r="AE106" s="7" t="str">
        <f>IF(受診情報3422[[#This Row],[乳がん]]="希望",TRUE,"")</f>
        <v/>
      </c>
      <c r="AF106" s="7" t="str">
        <f>IF(受診情報3422[[#This Row],[脳]]="希望",TRUE,"")</f>
        <v/>
      </c>
      <c r="AG106" s="7" t="str">
        <f>IF(受診情報3422[[#This Row],[肺がん]]="希望",TRUE,"")</f>
        <v/>
      </c>
      <c r="AH106" s="7" t="str">
        <f>IF(受診情報3422[[#This Row],[PET]]="希望",TRUE,"")</f>
        <v/>
      </c>
      <c r="AI106" s="7" t="str">
        <f>IF(受診情報3422[[#This Row],[大腸CT]]="希望",TRUE,"")</f>
        <v/>
      </c>
      <c r="AJ106" s="7" t="str">
        <f>IF(受診情報3422[[#This Row],[心臓]]="希望",TRUE,"")</f>
        <v/>
      </c>
      <c r="AK106" s="7" t="str">
        <f>IF(受診情報3422[[#This Row],[ピロリ]]="希望",TRUE,"")</f>
        <v/>
      </c>
      <c r="AL106" s="7" t="str">
        <f>IF(受診情報3422[[#This Row],[骨]]="希望",TRUE,"")</f>
        <v/>
      </c>
      <c r="AM106" s="7" t="str">
        <f>IF(受診情報3422[[#This Row],[アレルギー検査]]="希望",TRUE,"")</f>
        <v/>
      </c>
      <c r="AN106" s="7" t="str">
        <f>IF(受診情報3422[[#This Row],[前立腺]]="希望",TRUE,"")</f>
        <v/>
      </c>
      <c r="AO106" s="35" t="str">
        <f>IF(受診情報3422[[#This Row],[腫瘍マーカー
3種]]="希望",TRUE,"")</f>
        <v/>
      </c>
      <c r="AP106" s="8" t="str">
        <f>IF(受診情報3422[[#This Row],[性別]]="男性",1,IF(受診情報3422[[#This Row],[性別]]="女性",2,""))</f>
        <v/>
      </c>
    </row>
    <row r="107" spans="1:42" ht="30" customHeight="1" x14ac:dyDescent="0.4">
      <c r="A107" s="1">
        <f t="shared" si="1"/>
        <v>99</v>
      </c>
      <c r="B107" s="13"/>
      <c r="C107" s="14"/>
      <c r="D107" s="15"/>
      <c r="E107" s="16"/>
      <c r="F107" s="16"/>
      <c r="G107" s="16"/>
      <c r="H107" s="17"/>
      <c r="I107" s="44"/>
      <c r="J107" s="18"/>
      <c r="K107" s="16"/>
      <c r="L107" s="20"/>
      <c r="M107" s="16"/>
      <c r="N107" s="21"/>
      <c r="O107" s="46"/>
      <c r="P107" s="22"/>
      <c r="Q107" s="46"/>
      <c r="R107" s="22"/>
      <c r="S107" s="46"/>
      <c r="T107" s="22"/>
      <c r="U107" s="46"/>
      <c r="V107" s="22"/>
      <c r="W107" s="46"/>
      <c r="X107" s="22"/>
      <c r="Y107" s="46"/>
      <c r="Z107" s="22"/>
      <c r="AA107" s="46"/>
      <c r="AB107" s="34"/>
      <c r="AC107" s="7" t="str">
        <f>IF(受診情報3422[[#This Row],[子宮]]="希望",TRUE,"")</f>
        <v/>
      </c>
      <c r="AD107" s="7" t="str">
        <f>IF(受診情報3422[[#This Row],[HPV]]="希望",TRUE,"")</f>
        <v/>
      </c>
      <c r="AE107" s="7" t="str">
        <f>IF(受診情報3422[[#This Row],[乳がん]]="希望",TRUE,"")</f>
        <v/>
      </c>
      <c r="AF107" s="7" t="str">
        <f>IF(受診情報3422[[#This Row],[脳]]="希望",TRUE,"")</f>
        <v/>
      </c>
      <c r="AG107" s="7" t="str">
        <f>IF(受診情報3422[[#This Row],[肺がん]]="希望",TRUE,"")</f>
        <v/>
      </c>
      <c r="AH107" s="7" t="str">
        <f>IF(受診情報3422[[#This Row],[PET]]="希望",TRUE,"")</f>
        <v/>
      </c>
      <c r="AI107" s="7" t="str">
        <f>IF(受診情報3422[[#This Row],[大腸CT]]="希望",TRUE,"")</f>
        <v/>
      </c>
      <c r="AJ107" s="7" t="str">
        <f>IF(受診情報3422[[#This Row],[心臓]]="希望",TRUE,"")</f>
        <v/>
      </c>
      <c r="AK107" s="7" t="str">
        <f>IF(受診情報3422[[#This Row],[ピロリ]]="希望",TRUE,"")</f>
        <v/>
      </c>
      <c r="AL107" s="7" t="str">
        <f>IF(受診情報3422[[#This Row],[骨]]="希望",TRUE,"")</f>
        <v/>
      </c>
      <c r="AM107" s="7" t="str">
        <f>IF(受診情報3422[[#This Row],[アレルギー検査]]="希望",TRUE,"")</f>
        <v/>
      </c>
      <c r="AN107" s="7" t="str">
        <f>IF(受診情報3422[[#This Row],[前立腺]]="希望",TRUE,"")</f>
        <v/>
      </c>
      <c r="AO107" s="35" t="str">
        <f>IF(受診情報3422[[#This Row],[腫瘍マーカー
3種]]="希望",TRUE,"")</f>
        <v/>
      </c>
      <c r="AP107" s="8" t="str">
        <f>IF(受診情報3422[[#This Row],[性別]]="男性",1,IF(受診情報3422[[#This Row],[性別]]="女性",2,""))</f>
        <v/>
      </c>
    </row>
    <row r="108" spans="1:42" ht="30" customHeight="1" x14ac:dyDescent="0.4">
      <c r="A108" s="1">
        <f t="shared" si="1"/>
        <v>100</v>
      </c>
      <c r="B108" s="13"/>
      <c r="C108" s="14"/>
      <c r="D108" s="15"/>
      <c r="E108" s="16"/>
      <c r="F108" s="16"/>
      <c r="G108" s="16"/>
      <c r="H108" s="17"/>
      <c r="I108" s="44"/>
      <c r="J108" s="18"/>
      <c r="K108" s="16"/>
      <c r="L108" s="20"/>
      <c r="M108" s="16"/>
      <c r="N108" s="21"/>
      <c r="O108" s="46"/>
      <c r="P108" s="22"/>
      <c r="Q108" s="46"/>
      <c r="R108" s="22"/>
      <c r="S108" s="46"/>
      <c r="T108" s="22"/>
      <c r="U108" s="46"/>
      <c r="V108" s="22"/>
      <c r="W108" s="46"/>
      <c r="X108" s="22"/>
      <c r="Y108" s="46"/>
      <c r="Z108" s="22"/>
      <c r="AA108" s="46"/>
      <c r="AB108" s="34"/>
      <c r="AC108" s="7" t="str">
        <f>IF(受診情報3422[[#This Row],[子宮]]="希望",TRUE,"")</f>
        <v/>
      </c>
      <c r="AD108" s="7" t="str">
        <f>IF(受診情報3422[[#This Row],[HPV]]="希望",TRUE,"")</f>
        <v/>
      </c>
      <c r="AE108" s="7" t="str">
        <f>IF(受診情報3422[[#This Row],[乳がん]]="希望",TRUE,"")</f>
        <v/>
      </c>
      <c r="AF108" s="7" t="str">
        <f>IF(受診情報3422[[#This Row],[脳]]="希望",TRUE,"")</f>
        <v/>
      </c>
      <c r="AG108" s="7" t="str">
        <f>IF(受診情報3422[[#This Row],[肺がん]]="希望",TRUE,"")</f>
        <v/>
      </c>
      <c r="AH108" s="7" t="str">
        <f>IF(受診情報3422[[#This Row],[PET]]="希望",TRUE,"")</f>
        <v/>
      </c>
      <c r="AI108" s="7" t="str">
        <f>IF(受診情報3422[[#This Row],[大腸CT]]="希望",TRUE,"")</f>
        <v/>
      </c>
      <c r="AJ108" s="7" t="str">
        <f>IF(受診情報3422[[#This Row],[心臓]]="希望",TRUE,"")</f>
        <v/>
      </c>
      <c r="AK108" s="7" t="str">
        <f>IF(受診情報3422[[#This Row],[ピロリ]]="希望",TRUE,"")</f>
        <v/>
      </c>
      <c r="AL108" s="7" t="str">
        <f>IF(受診情報3422[[#This Row],[骨]]="希望",TRUE,"")</f>
        <v/>
      </c>
      <c r="AM108" s="7" t="str">
        <f>IF(受診情報3422[[#This Row],[アレルギー検査]]="希望",TRUE,"")</f>
        <v/>
      </c>
      <c r="AN108" s="7" t="str">
        <f>IF(受診情報3422[[#This Row],[前立腺]]="希望",TRUE,"")</f>
        <v/>
      </c>
      <c r="AO108" s="35" t="str">
        <f>IF(受診情報3422[[#This Row],[腫瘍マーカー
3種]]="希望",TRUE,"")</f>
        <v/>
      </c>
      <c r="AP108" s="8" t="str">
        <f>IF(受診情報3422[[#This Row],[性別]]="男性",1,IF(受診情報3422[[#This Row],[性別]]="女性",2,""))</f>
        <v/>
      </c>
    </row>
    <row r="109" spans="1:42" x14ac:dyDescent="0.4">
      <c r="A109" s="36"/>
      <c r="B109" s="37"/>
      <c r="C109" s="38"/>
      <c r="D109" s="38"/>
      <c r="E109" s="39"/>
      <c r="F109" s="39"/>
      <c r="G109" s="39"/>
      <c r="H109" s="39"/>
      <c r="I109" s="40"/>
      <c r="J109" s="41"/>
      <c r="K109" s="39"/>
      <c r="L109" s="42"/>
      <c r="M109" s="39"/>
      <c r="N109" s="39"/>
      <c r="O109" s="43"/>
      <c r="P109" s="36"/>
      <c r="Q109" s="36"/>
      <c r="R109" s="36"/>
      <c r="S109" s="36"/>
      <c r="T109" s="36"/>
      <c r="U109" s="36"/>
      <c r="V109" s="36"/>
      <c r="W109" s="36"/>
      <c r="X109" s="36"/>
      <c r="Y109" s="36"/>
      <c r="Z109" s="36"/>
      <c r="AA109" s="36"/>
      <c r="AB109" s="36"/>
    </row>
    <row r="110" spans="1:42" x14ac:dyDescent="0.4">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row>
    <row r="111" spans="1:42" x14ac:dyDescent="0.4">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row>
    <row r="112" spans="1:42" x14ac:dyDescent="0.4">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row>
    <row r="113" spans="1:28" x14ac:dyDescent="0.4">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row>
    <row r="114" spans="1:28" x14ac:dyDescent="0.4">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row>
    <row r="115" spans="1:28" x14ac:dyDescent="0.4">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row>
    <row r="116" spans="1:28" x14ac:dyDescent="0.4">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row>
    <row r="117" spans="1:28" x14ac:dyDescent="0.4">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row>
    <row r="118" spans="1:28" x14ac:dyDescent="0.4">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row>
    <row r="119" spans="1:28" x14ac:dyDescent="0.4">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row>
    <row r="120" spans="1:28" x14ac:dyDescent="0.4">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row>
    <row r="121" spans="1:28" x14ac:dyDescent="0.4">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row>
    <row r="122" spans="1:28" x14ac:dyDescent="0.4">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row>
    <row r="123" spans="1:28" x14ac:dyDescent="0.4">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row>
    <row r="124" spans="1:28" x14ac:dyDescent="0.4">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row>
    <row r="125" spans="1:28" x14ac:dyDescent="0.4">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row>
    <row r="126" spans="1:28" x14ac:dyDescent="0.4">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row>
    <row r="127" spans="1:28" x14ac:dyDescent="0.4">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row>
    <row r="128" spans="1:28" x14ac:dyDescent="0.4">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row>
    <row r="129" spans="1:28" x14ac:dyDescent="0.4">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row>
    <row r="130" spans="1:28" x14ac:dyDescent="0.4">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row>
    <row r="131" spans="1:28" x14ac:dyDescent="0.4">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row>
    <row r="132" spans="1:28" x14ac:dyDescent="0.4">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row>
    <row r="133" spans="1:28" x14ac:dyDescent="0.4">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row>
    <row r="134" spans="1:28" x14ac:dyDescent="0.4">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row>
    <row r="135" spans="1:28" x14ac:dyDescent="0.4">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c r="AA135" s="36"/>
      <c r="AB135" s="36"/>
    </row>
    <row r="136" spans="1:28" x14ac:dyDescent="0.4">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row>
    <row r="137" spans="1:28" x14ac:dyDescent="0.4">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row>
    <row r="138" spans="1:28" x14ac:dyDescent="0.4">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row>
    <row r="139" spans="1:28" x14ac:dyDescent="0.4">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c r="AA139" s="36"/>
      <c r="AB139" s="36"/>
    </row>
    <row r="140" spans="1:28" x14ac:dyDescent="0.4">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row>
    <row r="141" spans="1:28" x14ac:dyDescent="0.4">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row>
    <row r="142" spans="1:28" x14ac:dyDescent="0.4">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c r="AA142" s="36"/>
      <c r="AB142" s="36"/>
    </row>
    <row r="143" spans="1:28" x14ac:dyDescent="0.4">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c r="AA143" s="36"/>
      <c r="AB143" s="36"/>
    </row>
    <row r="144" spans="1:28" x14ac:dyDescent="0.4">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B144" s="36"/>
    </row>
    <row r="145" spans="1:28" x14ac:dyDescent="0.4">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row>
    <row r="146" spans="1:28" x14ac:dyDescent="0.4">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row>
    <row r="147" spans="1:28" x14ac:dyDescent="0.4">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row>
    <row r="148" spans="1:28" x14ac:dyDescent="0.4">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row>
    <row r="149" spans="1:28" x14ac:dyDescent="0.4">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row>
    <row r="150" spans="1:28" x14ac:dyDescent="0.4">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row>
    <row r="151" spans="1:28" x14ac:dyDescent="0.4">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row>
    <row r="152" spans="1:28" x14ac:dyDescent="0.4">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row>
    <row r="153" spans="1:28" x14ac:dyDescent="0.4">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row>
    <row r="154" spans="1:28" x14ac:dyDescent="0.4">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row>
    <row r="155" spans="1:28" x14ac:dyDescent="0.4">
      <c r="A155" s="36"/>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row>
    <row r="156" spans="1:28" x14ac:dyDescent="0.4">
      <c r="A156" s="36"/>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row>
    <row r="157" spans="1:28" x14ac:dyDescent="0.4">
      <c r="A157" s="36"/>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row>
    <row r="158" spans="1:28" x14ac:dyDescent="0.4">
      <c r="A158" s="36"/>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row>
  </sheetData>
  <sheetProtection algorithmName="SHA-512" hashValue="En9Cp/3a9lQzb+fcv7yZK7Dlx/WrWObCT+fgWHR0/AfPRFLgBbUo5MNp9lGoeUmaRKSwTos16Ckwbog3loO3dA==" saltValue="s0fYNGW+f7XJjHt40kTj+g==" spinCount="100000" sheet="1" objects="1" scenarios="1" sort="0" autoFilter="0" pivotTables="0"/>
  <mergeCells count="27">
    <mergeCell ref="S2:T2"/>
    <mergeCell ref="U2:V2"/>
    <mergeCell ref="B3:E4"/>
    <mergeCell ref="F3:G4"/>
    <mergeCell ref="H3:I4"/>
    <mergeCell ref="J3:K4"/>
    <mergeCell ref="L3:N4"/>
    <mergeCell ref="O3:R4"/>
    <mergeCell ref="S3:T4"/>
    <mergeCell ref="U3:V3"/>
    <mergeCell ref="B2:E2"/>
    <mergeCell ref="F2:G2"/>
    <mergeCell ref="H2:I2"/>
    <mergeCell ref="J2:K2"/>
    <mergeCell ref="L2:N2"/>
    <mergeCell ref="O2:R2"/>
    <mergeCell ref="AC3:AD3"/>
    <mergeCell ref="U4:V4"/>
    <mergeCell ref="B5:J5"/>
    <mergeCell ref="L5:N5"/>
    <mergeCell ref="O5:Y5"/>
    <mergeCell ref="B6:D6"/>
    <mergeCell ref="E6:L6"/>
    <mergeCell ref="M6:N6"/>
    <mergeCell ref="O6:AA6"/>
    <mergeCell ref="X3:Y3"/>
    <mergeCell ref="Z3:AB3"/>
  </mergeCells>
  <phoneticPr fontId="2"/>
  <conditionalFormatting sqref="O10:AA25 O27:AA108">
    <cfRule type="cellIs" dxfId="47" priority="3" operator="equal">
      <formula>"希望"</formula>
    </cfRule>
  </conditionalFormatting>
  <conditionalFormatting sqref="O9:AA9">
    <cfRule type="cellIs" dxfId="46" priority="2" operator="equal">
      <formula>"希望"</formula>
    </cfRule>
  </conditionalFormatting>
  <conditionalFormatting sqref="O26:AA26">
    <cfRule type="cellIs" dxfId="45" priority="1" operator="equal">
      <formula>"希望"</formula>
    </cfRule>
  </conditionalFormatting>
  <dataValidations count="5">
    <dataValidation type="list" allowBlank="1" showInputMessage="1" showErrorMessage="1" sqref="M9:M109">
      <formula1>$AW$6:$AW$9</formula1>
    </dataValidation>
    <dataValidation type="list" allowBlank="1" showInputMessage="1" showErrorMessage="1" sqref="N9:N109">
      <formula1>$BA$10:$BA$16</formula1>
    </dataValidation>
    <dataValidation type="list" allowBlank="1" showInputMessage="1" showErrorMessage="1" sqref="O9:AA108">
      <formula1>$BA$18:$BA$19</formula1>
    </dataValidation>
    <dataValidation type="list" allowBlank="1" showInputMessage="1" showErrorMessage="1" sqref="H9:H108">
      <formula1>$AU$2:$AU$4</formula1>
    </dataValidation>
    <dataValidation type="list" allowBlank="1" showInputMessage="1" showErrorMessage="1" sqref="H109">
      <formula1>$AT$2:$AT$4</formula1>
    </dataValidation>
  </dataValidations>
  <pageMargins left="0" right="0" top="0" bottom="0" header="0.31496062992125984" footer="0.31496062992125984"/>
  <pageSetup paperSize="9" scale="33" orientation="landscape" r:id="rId1"/>
  <rowBreaks count="1" manualBreakCount="1">
    <brk id="5"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Group Box 1">
              <controlPr defaultSize="0" autoFill="0" autoPict="0">
                <anchor moveWithCells="1">
                  <from>
                    <xdr:col>7</xdr:col>
                    <xdr:colOff>66675</xdr:colOff>
                    <xdr:row>8</xdr:row>
                    <xdr:rowOff>38100</xdr:rowOff>
                  </from>
                  <to>
                    <xdr:col>8</xdr:col>
                    <xdr:colOff>0</xdr:colOff>
                    <xdr:row>8</xdr:row>
                    <xdr:rowOff>371475</xdr:rowOff>
                  </to>
                </anchor>
              </controlPr>
            </control>
          </mc:Choice>
        </mc:AlternateContent>
        <mc:AlternateContent xmlns:mc="http://schemas.openxmlformats.org/markup-compatibility/2006">
          <mc:Choice Requires="x14">
            <control shapeId="23554" r:id="rId5" name="Group Box 2">
              <controlPr defaultSize="0" autoFill="0" autoPict="0">
                <anchor moveWithCells="1">
                  <from>
                    <xdr:col>7</xdr:col>
                    <xdr:colOff>66675</xdr:colOff>
                    <xdr:row>9</xdr:row>
                    <xdr:rowOff>38100</xdr:rowOff>
                  </from>
                  <to>
                    <xdr:col>8</xdr:col>
                    <xdr:colOff>0</xdr:colOff>
                    <xdr:row>9</xdr:row>
                    <xdr:rowOff>371475</xdr:rowOff>
                  </to>
                </anchor>
              </controlPr>
            </control>
          </mc:Choice>
        </mc:AlternateContent>
        <mc:AlternateContent xmlns:mc="http://schemas.openxmlformats.org/markup-compatibility/2006">
          <mc:Choice Requires="x14">
            <control shapeId="23555" r:id="rId6" name="Group Box 3">
              <controlPr defaultSize="0" autoFill="0" autoPict="0">
                <anchor moveWithCells="1">
                  <from>
                    <xdr:col>7</xdr:col>
                    <xdr:colOff>66675</xdr:colOff>
                    <xdr:row>10</xdr:row>
                    <xdr:rowOff>38100</xdr:rowOff>
                  </from>
                  <to>
                    <xdr:col>8</xdr:col>
                    <xdr:colOff>0</xdr:colOff>
                    <xdr:row>10</xdr:row>
                    <xdr:rowOff>371475</xdr:rowOff>
                  </to>
                </anchor>
              </controlPr>
            </control>
          </mc:Choice>
        </mc:AlternateContent>
        <mc:AlternateContent xmlns:mc="http://schemas.openxmlformats.org/markup-compatibility/2006">
          <mc:Choice Requires="x14">
            <control shapeId="23556" r:id="rId7" name="Group Box 4">
              <controlPr defaultSize="0" autoFill="0" autoPict="0">
                <anchor moveWithCells="1">
                  <from>
                    <xdr:col>7</xdr:col>
                    <xdr:colOff>66675</xdr:colOff>
                    <xdr:row>11</xdr:row>
                    <xdr:rowOff>38100</xdr:rowOff>
                  </from>
                  <to>
                    <xdr:col>8</xdr:col>
                    <xdr:colOff>0</xdr:colOff>
                    <xdr:row>11</xdr:row>
                    <xdr:rowOff>371475</xdr:rowOff>
                  </to>
                </anchor>
              </controlPr>
            </control>
          </mc:Choice>
        </mc:AlternateContent>
        <mc:AlternateContent xmlns:mc="http://schemas.openxmlformats.org/markup-compatibility/2006">
          <mc:Choice Requires="x14">
            <control shapeId="23557" r:id="rId8" name="Group Box 5">
              <controlPr defaultSize="0" autoFill="0" autoPict="0">
                <anchor moveWithCells="1">
                  <from>
                    <xdr:col>7</xdr:col>
                    <xdr:colOff>66675</xdr:colOff>
                    <xdr:row>12</xdr:row>
                    <xdr:rowOff>38100</xdr:rowOff>
                  </from>
                  <to>
                    <xdr:col>8</xdr:col>
                    <xdr:colOff>0</xdr:colOff>
                    <xdr:row>12</xdr:row>
                    <xdr:rowOff>371475</xdr:rowOff>
                  </to>
                </anchor>
              </controlPr>
            </control>
          </mc:Choice>
        </mc:AlternateContent>
        <mc:AlternateContent xmlns:mc="http://schemas.openxmlformats.org/markup-compatibility/2006">
          <mc:Choice Requires="x14">
            <control shapeId="23558" r:id="rId9" name="Group Box 6">
              <controlPr defaultSize="0" autoFill="0" autoPict="0">
                <anchor moveWithCells="1">
                  <from>
                    <xdr:col>7</xdr:col>
                    <xdr:colOff>66675</xdr:colOff>
                    <xdr:row>13</xdr:row>
                    <xdr:rowOff>38100</xdr:rowOff>
                  </from>
                  <to>
                    <xdr:col>8</xdr:col>
                    <xdr:colOff>0</xdr:colOff>
                    <xdr:row>13</xdr:row>
                    <xdr:rowOff>371475</xdr:rowOff>
                  </to>
                </anchor>
              </controlPr>
            </control>
          </mc:Choice>
        </mc:AlternateContent>
        <mc:AlternateContent xmlns:mc="http://schemas.openxmlformats.org/markup-compatibility/2006">
          <mc:Choice Requires="x14">
            <control shapeId="23559" r:id="rId10" name="Group Box 7">
              <controlPr defaultSize="0" autoFill="0" autoPict="0">
                <anchor moveWithCells="1">
                  <from>
                    <xdr:col>7</xdr:col>
                    <xdr:colOff>66675</xdr:colOff>
                    <xdr:row>14</xdr:row>
                    <xdr:rowOff>38100</xdr:rowOff>
                  </from>
                  <to>
                    <xdr:col>8</xdr:col>
                    <xdr:colOff>0</xdr:colOff>
                    <xdr:row>14</xdr:row>
                    <xdr:rowOff>371475</xdr:rowOff>
                  </to>
                </anchor>
              </controlPr>
            </control>
          </mc:Choice>
        </mc:AlternateContent>
        <mc:AlternateContent xmlns:mc="http://schemas.openxmlformats.org/markup-compatibility/2006">
          <mc:Choice Requires="x14">
            <control shapeId="23560" r:id="rId11" name="Group Box 8">
              <controlPr defaultSize="0" autoFill="0" autoPict="0">
                <anchor moveWithCells="1">
                  <from>
                    <xdr:col>7</xdr:col>
                    <xdr:colOff>66675</xdr:colOff>
                    <xdr:row>15</xdr:row>
                    <xdr:rowOff>38100</xdr:rowOff>
                  </from>
                  <to>
                    <xdr:col>8</xdr:col>
                    <xdr:colOff>0</xdr:colOff>
                    <xdr:row>15</xdr:row>
                    <xdr:rowOff>371475</xdr:rowOff>
                  </to>
                </anchor>
              </controlPr>
            </control>
          </mc:Choice>
        </mc:AlternateContent>
        <mc:AlternateContent xmlns:mc="http://schemas.openxmlformats.org/markup-compatibility/2006">
          <mc:Choice Requires="x14">
            <control shapeId="23561" r:id="rId12" name="Group Box 9">
              <controlPr defaultSize="0" autoFill="0" autoPict="0">
                <anchor moveWithCells="1">
                  <from>
                    <xdr:col>7</xdr:col>
                    <xdr:colOff>66675</xdr:colOff>
                    <xdr:row>16</xdr:row>
                    <xdr:rowOff>38100</xdr:rowOff>
                  </from>
                  <to>
                    <xdr:col>8</xdr:col>
                    <xdr:colOff>0</xdr:colOff>
                    <xdr:row>16</xdr:row>
                    <xdr:rowOff>371475</xdr:rowOff>
                  </to>
                </anchor>
              </controlPr>
            </control>
          </mc:Choice>
        </mc:AlternateContent>
        <mc:AlternateContent xmlns:mc="http://schemas.openxmlformats.org/markup-compatibility/2006">
          <mc:Choice Requires="x14">
            <control shapeId="23562" r:id="rId13" name="Group Box 10">
              <controlPr defaultSize="0" autoFill="0" autoPict="0">
                <anchor moveWithCells="1">
                  <from>
                    <xdr:col>7</xdr:col>
                    <xdr:colOff>66675</xdr:colOff>
                    <xdr:row>17</xdr:row>
                    <xdr:rowOff>38100</xdr:rowOff>
                  </from>
                  <to>
                    <xdr:col>8</xdr:col>
                    <xdr:colOff>0</xdr:colOff>
                    <xdr:row>17</xdr:row>
                    <xdr:rowOff>371475</xdr:rowOff>
                  </to>
                </anchor>
              </controlPr>
            </control>
          </mc:Choice>
        </mc:AlternateContent>
        <mc:AlternateContent xmlns:mc="http://schemas.openxmlformats.org/markup-compatibility/2006">
          <mc:Choice Requires="x14">
            <control shapeId="23563" r:id="rId14" name="Group Box 11">
              <controlPr defaultSize="0" autoFill="0" autoPict="0">
                <anchor moveWithCells="1">
                  <from>
                    <xdr:col>7</xdr:col>
                    <xdr:colOff>66675</xdr:colOff>
                    <xdr:row>18</xdr:row>
                    <xdr:rowOff>38100</xdr:rowOff>
                  </from>
                  <to>
                    <xdr:col>8</xdr:col>
                    <xdr:colOff>0</xdr:colOff>
                    <xdr:row>18</xdr:row>
                    <xdr:rowOff>371475</xdr:rowOff>
                  </to>
                </anchor>
              </controlPr>
            </control>
          </mc:Choice>
        </mc:AlternateContent>
        <mc:AlternateContent xmlns:mc="http://schemas.openxmlformats.org/markup-compatibility/2006">
          <mc:Choice Requires="x14">
            <control shapeId="23564" r:id="rId15" name="Group Box 12">
              <controlPr defaultSize="0" autoFill="0" autoPict="0">
                <anchor moveWithCells="1">
                  <from>
                    <xdr:col>7</xdr:col>
                    <xdr:colOff>66675</xdr:colOff>
                    <xdr:row>19</xdr:row>
                    <xdr:rowOff>38100</xdr:rowOff>
                  </from>
                  <to>
                    <xdr:col>8</xdr:col>
                    <xdr:colOff>0</xdr:colOff>
                    <xdr:row>19</xdr:row>
                    <xdr:rowOff>371475</xdr:rowOff>
                  </to>
                </anchor>
              </controlPr>
            </control>
          </mc:Choice>
        </mc:AlternateContent>
        <mc:AlternateContent xmlns:mc="http://schemas.openxmlformats.org/markup-compatibility/2006">
          <mc:Choice Requires="x14">
            <control shapeId="23565" r:id="rId16" name="Group Box 13">
              <controlPr defaultSize="0" autoFill="0" autoPict="0">
                <anchor moveWithCells="1">
                  <from>
                    <xdr:col>7</xdr:col>
                    <xdr:colOff>66675</xdr:colOff>
                    <xdr:row>20</xdr:row>
                    <xdr:rowOff>38100</xdr:rowOff>
                  </from>
                  <to>
                    <xdr:col>8</xdr:col>
                    <xdr:colOff>0</xdr:colOff>
                    <xdr:row>20</xdr:row>
                    <xdr:rowOff>371475</xdr:rowOff>
                  </to>
                </anchor>
              </controlPr>
            </control>
          </mc:Choice>
        </mc:AlternateContent>
        <mc:AlternateContent xmlns:mc="http://schemas.openxmlformats.org/markup-compatibility/2006">
          <mc:Choice Requires="x14">
            <control shapeId="23566" r:id="rId17" name="Group Box 14">
              <controlPr defaultSize="0" autoFill="0" autoPict="0">
                <anchor moveWithCells="1">
                  <from>
                    <xdr:col>7</xdr:col>
                    <xdr:colOff>66675</xdr:colOff>
                    <xdr:row>21</xdr:row>
                    <xdr:rowOff>38100</xdr:rowOff>
                  </from>
                  <to>
                    <xdr:col>8</xdr:col>
                    <xdr:colOff>0</xdr:colOff>
                    <xdr:row>21</xdr:row>
                    <xdr:rowOff>371475</xdr:rowOff>
                  </to>
                </anchor>
              </controlPr>
            </control>
          </mc:Choice>
        </mc:AlternateContent>
        <mc:AlternateContent xmlns:mc="http://schemas.openxmlformats.org/markup-compatibility/2006">
          <mc:Choice Requires="x14">
            <control shapeId="23567" r:id="rId18" name="Group Box 15">
              <controlPr defaultSize="0" autoFill="0" autoPict="0">
                <anchor moveWithCells="1">
                  <from>
                    <xdr:col>7</xdr:col>
                    <xdr:colOff>66675</xdr:colOff>
                    <xdr:row>22</xdr:row>
                    <xdr:rowOff>38100</xdr:rowOff>
                  </from>
                  <to>
                    <xdr:col>8</xdr:col>
                    <xdr:colOff>0</xdr:colOff>
                    <xdr:row>22</xdr:row>
                    <xdr:rowOff>371475</xdr:rowOff>
                  </to>
                </anchor>
              </controlPr>
            </control>
          </mc:Choice>
        </mc:AlternateContent>
        <mc:AlternateContent xmlns:mc="http://schemas.openxmlformats.org/markup-compatibility/2006">
          <mc:Choice Requires="x14">
            <control shapeId="23568" r:id="rId19" name="Group Box 16">
              <controlPr defaultSize="0" autoFill="0" autoPict="0">
                <anchor moveWithCells="1">
                  <from>
                    <xdr:col>7</xdr:col>
                    <xdr:colOff>66675</xdr:colOff>
                    <xdr:row>23</xdr:row>
                    <xdr:rowOff>38100</xdr:rowOff>
                  </from>
                  <to>
                    <xdr:col>8</xdr:col>
                    <xdr:colOff>0</xdr:colOff>
                    <xdr:row>23</xdr:row>
                    <xdr:rowOff>371475</xdr:rowOff>
                  </to>
                </anchor>
              </controlPr>
            </control>
          </mc:Choice>
        </mc:AlternateContent>
        <mc:AlternateContent xmlns:mc="http://schemas.openxmlformats.org/markup-compatibility/2006">
          <mc:Choice Requires="x14">
            <control shapeId="23569" r:id="rId20" name="Group Box 17">
              <controlPr defaultSize="0" autoFill="0" autoPict="0">
                <anchor moveWithCells="1">
                  <from>
                    <xdr:col>7</xdr:col>
                    <xdr:colOff>66675</xdr:colOff>
                    <xdr:row>24</xdr:row>
                    <xdr:rowOff>38100</xdr:rowOff>
                  </from>
                  <to>
                    <xdr:col>8</xdr:col>
                    <xdr:colOff>0</xdr:colOff>
                    <xdr:row>24</xdr:row>
                    <xdr:rowOff>371475</xdr:rowOff>
                  </to>
                </anchor>
              </controlPr>
            </control>
          </mc:Choice>
        </mc:AlternateContent>
        <mc:AlternateContent xmlns:mc="http://schemas.openxmlformats.org/markup-compatibility/2006">
          <mc:Choice Requires="x14">
            <control shapeId="23570" r:id="rId21" name="Group Box 18">
              <controlPr defaultSize="0" autoFill="0" autoPict="0">
                <anchor moveWithCells="1">
                  <from>
                    <xdr:col>7</xdr:col>
                    <xdr:colOff>66675</xdr:colOff>
                    <xdr:row>25</xdr:row>
                    <xdr:rowOff>38100</xdr:rowOff>
                  </from>
                  <to>
                    <xdr:col>8</xdr:col>
                    <xdr:colOff>0</xdr:colOff>
                    <xdr:row>25</xdr:row>
                    <xdr:rowOff>371475</xdr:rowOff>
                  </to>
                </anchor>
              </controlPr>
            </control>
          </mc:Choice>
        </mc:AlternateContent>
        <mc:AlternateContent xmlns:mc="http://schemas.openxmlformats.org/markup-compatibility/2006">
          <mc:Choice Requires="x14">
            <control shapeId="23571" r:id="rId22" name="Group Box 19">
              <controlPr defaultSize="0" autoFill="0" autoPict="0">
                <anchor moveWithCells="1">
                  <from>
                    <xdr:col>7</xdr:col>
                    <xdr:colOff>66675</xdr:colOff>
                    <xdr:row>26</xdr:row>
                    <xdr:rowOff>38100</xdr:rowOff>
                  </from>
                  <to>
                    <xdr:col>8</xdr:col>
                    <xdr:colOff>0</xdr:colOff>
                    <xdr:row>26</xdr:row>
                    <xdr:rowOff>371475</xdr:rowOff>
                  </to>
                </anchor>
              </controlPr>
            </control>
          </mc:Choice>
        </mc:AlternateContent>
        <mc:AlternateContent xmlns:mc="http://schemas.openxmlformats.org/markup-compatibility/2006">
          <mc:Choice Requires="x14">
            <control shapeId="23572" r:id="rId23" name="Group Box 20">
              <controlPr defaultSize="0" autoFill="0" autoPict="0">
                <anchor moveWithCells="1">
                  <from>
                    <xdr:col>7</xdr:col>
                    <xdr:colOff>66675</xdr:colOff>
                    <xdr:row>27</xdr:row>
                    <xdr:rowOff>38100</xdr:rowOff>
                  </from>
                  <to>
                    <xdr:col>8</xdr:col>
                    <xdr:colOff>0</xdr:colOff>
                    <xdr:row>27</xdr:row>
                    <xdr:rowOff>371475</xdr:rowOff>
                  </to>
                </anchor>
              </controlPr>
            </control>
          </mc:Choice>
        </mc:AlternateContent>
        <mc:AlternateContent xmlns:mc="http://schemas.openxmlformats.org/markup-compatibility/2006">
          <mc:Choice Requires="x14">
            <control shapeId="23573" r:id="rId24" name="Group Box 21">
              <controlPr defaultSize="0" autoFill="0" autoPict="0">
                <anchor moveWithCells="1">
                  <from>
                    <xdr:col>7</xdr:col>
                    <xdr:colOff>66675</xdr:colOff>
                    <xdr:row>28</xdr:row>
                    <xdr:rowOff>38100</xdr:rowOff>
                  </from>
                  <to>
                    <xdr:col>7</xdr:col>
                    <xdr:colOff>962025</xdr:colOff>
                    <xdr:row>28</xdr:row>
                    <xdr:rowOff>371475</xdr:rowOff>
                  </to>
                </anchor>
              </controlPr>
            </control>
          </mc:Choice>
        </mc:AlternateContent>
        <mc:AlternateContent xmlns:mc="http://schemas.openxmlformats.org/markup-compatibility/2006">
          <mc:Choice Requires="x14">
            <control shapeId="23574" r:id="rId25" name="Group Box 22">
              <controlPr defaultSize="0" autoFill="0" autoPict="0">
                <anchor moveWithCells="1">
                  <from>
                    <xdr:col>7</xdr:col>
                    <xdr:colOff>66675</xdr:colOff>
                    <xdr:row>29</xdr:row>
                    <xdr:rowOff>38100</xdr:rowOff>
                  </from>
                  <to>
                    <xdr:col>7</xdr:col>
                    <xdr:colOff>962025</xdr:colOff>
                    <xdr:row>29</xdr:row>
                    <xdr:rowOff>371475</xdr:rowOff>
                  </to>
                </anchor>
              </controlPr>
            </control>
          </mc:Choice>
        </mc:AlternateContent>
        <mc:AlternateContent xmlns:mc="http://schemas.openxmlformats.org/markup-compatibility/2006">
          <mc:Choice Requires="x14">
            <control shapeId="23575" r:id="rId26" name="Group Box 23">
              <controlPr defaultSize="0" autoFill="0" autoPict="0">
                <anchor moveWithCells="1">
                  <from>
                    <xdr:col>7</xdr:col>
                    <xdr:colOff>66675</xdr:colOff>
                    <xdr:row>30</xdr:row>
                    <xdr:rowOff>38100</xdr:rowOff>
                  </from>
                  <to>
                    <xdr:col>7</xdr:col>
                    <xdr:colOff>962025</xdr:colOff>
                    <xdr:row>30</xdr:row>
                    <xdr:rowOff>371475</xdr:rowOff>
                  </to>
                </anchor>
              </controlPr>
            </control>
          </mc:Choice>
        </mc:AlternateContent>
        <mc:AlternateContent xmlns:mc="http://schemas.openxmlformats.org/markup-compatibility/2006">
          <mc:Choice Requires="x14">
            <control shapeId="23576" r:id="rId27" name="Group Box 24">
              <controlPr defaultSize="0" autoFill="0" autoPict="0">
                <anchor moveWithCells="1">
                  <from>
                    <xdr:col>7</xdr:col>
                    <xdr:colOff>66675</xdr:colOff>
                    <xdr:row>31</xdr:row>
                    <xdr:rowOff>38100</xdr:rowOff>
                  </from>
                  <to>
                    <xdr:col>7</xdr:col>
                    <xdr:colOff>962025</xdr:colOff>
                    <xdr:row>31</xdr:row>
                    <xdr:rowOff>371475</xdr:rowOff>
                  </to>
                </anchor>
              </controlPr>
            </control>
          </mc:Choice>
        </mc:AlternateContent>
        <mc:AlternateContent xmlns:mc="http://schemas.openxmlformats.org/markup-compatibility/2006">
          <mc:Choice Requires="x14">
            <control shapeId="23577" r:id="rId28" name="Group Box 25">
              <controlPr defaultSize="0" autoFill="0" autoPict="0">
                <anchor moveWithCells="1">
                  <from>
                    <xdr:col>7</xdr:col>
                    <xdr:colOff>66675</xdr:colOff>
                    <xdr:row>32</xdr:row>
                    <xdr:rowOff>38100</xdr:rowOff>
                  </from>
                  <to>
                    <xdr:col>7</xdr:col>
                    <xdr:colOff>962025</xdr:colOff>
                    <xdr:row>32</xdr:row>
                    <xdr:rowOff>371475</xdr:rowOff>
                  </to>
                </anchor>
              </controlPr>
            </control>
          </mc:Choice>
        </mc:AlternateContent>
        <mc:AlternateContent xmlns:mc="http://schemas.openxmlformats.org/markup-compatibility/2006">
          <mc:Choice Requires="x14">
            <control shapeId="23578" r:id="rId29" name="Group Box 26">
              <controlPr defaultSize="0" autoFill="0" autoPict="0">
                <anchor moveWithCells="1">
                  <from>
                    <xdr:col>7</xdr:col>
                    <xdr:colOff>66675</xdr:colOff>
                    <xdr:row>33</xdr:row>
                    <xdr:rowOff>38100</xdr:rowOff>
                  </from>
                  <to>
                    <xdr:col>7</xdr:col>
                    <xdr:colOff>962025</xdr:colOff>
                    <xdr:row>33</xdr:row>
                    <xdr:rowOff>371475</xdr:rowOff>
                  </to>
                </anchor>
              </controlPr>
            </control>
          </mc:Choice>
        </mc:AlternateContent>
        <mc:AlternateContent xmlns:mc="http://schemas.openxmlformats.org/markup-compatibility/2006">
          <mc:Choice Requires="x14">
            <control shapeId="23579" r:id="rId30" name="Group Box 27">
              <controlPr defaultSize="0" autoFill="0" autoPict="0">
                <anchor moveWithCells="1">
                  <from>
                    <xdr:col>7</xdr:col>
                    <xdr:colOff>66675</xdr:colOff>
                    <xdr:row>34</xdr:row>
                    <xdr:rowOff>38100</xdr:rowOff>
                  </from>
                  <to>
                    <xdr:col>7</xdr:col>
                    <xdr:colOff>962025</xdr:colOff>
                    <xdr:row>34</xdr:row>
                    <xdr:rowOff>371475</xdr:rowOff>
                  </to>
                </anchor>
              </controlPr>
            </control>
          </mc:Choice>
        </mc:AlternateContent>
        <mc:AlternateContent xmlns:mc="http://schemas.openxmlformats.org/markup-compatibility/2006">
          <mc:Choice Requires="x14">
            <control shapeId="23580" r:id="rId31" name="Group Box 28">
              <controlPr defaultSize="0" autoFill="0" autoPict="0">
                <anchor moveWithCells="1">
                  <from>
                    <xdr:col>7</xdr:col>
                    <xdr:colOff>66675</xdr:colOff>
                    <xdr:row>35</xdr:row>
                    <xdr:rowOff>38100</xdr:rowOff>
                  </from>
                  <to>
                    <xdr:col>7</xdr:col>
                    <xdr:colOff>962025</xdr:colOff>
                    <xdr:row>35</xdr:row>
                    <xdr:rowOff>371475</xdr:rowOff>
                  </to>
                </anchor>
              </controlPr>
            </control>
          </mc:Choice>
        </mc:AlternateContent>
        <mc:AlternateContent xmlns:mc="http://schemas.openxmlformats.org/markup-compatibility/2006">
          <mc:Choice Requires="x14">
            <control shapeId="23581" r:id="rId32" name="Group Box 29">
              <controlPr defaultSize="0" autoFill="0" autoPict="0">
                <anchor moveWithCells="1">
                  <from>
                    <xdr:col>7</xdr:col>
                    <xdr:colOff>66675</xdr:colOff>
                    <xdr:row>36</xdr:row>
                    <xdr:rowOff>38100</xdr:rowOff>
                  </from>
                  <to>
                    <xdr:col>7</xdr:col>
                    <xdr:colOff>962025</xdr:colOff>
                    <xdr:row>36</xdr:row>
                    <xdr:rowOff>371475</xdr:rowOff>
                  </to>
                </anchor>
              </controlPr>
            </control>
          </mc:Choice>
        </mc:AlternateContent>
        <mc:AlternateContent xmlns:mc="http://schemas.openxmlformats.org/markup-compatibility/2006">
          <mc:Choice Requires="x14">
            <control shapeId="23582" r:id="rId33" name="Group Box 30">
              <controlPr defaultSize="0" autoFill="0" autoPict="0">
                <anchor moveWithCells="1">
                  <from>
                    <xdr:col>7</xdr:col>
                    <xdr:colOff>66675</xdr:colOff>
                    <xdr:row>37</xdr:row>
                    <xdr:rowOff>38100</xdr:rowOff>
                  </from>
                  <to>
                    <xdr:col>7</xdr:col>
                    <xdr:colOff>962025</xdr:colOff>
                    <xdr:row>37</xdr:row>
                    <xdr:rowOff>371475</xdr:rowOff>
                  </to>
                </anchor>
              </controlPr>
            </control>
          </mc:Choice>
        </mc:AlternateContent>
        <mc:AlternateContent xmlns:mc="http://schemas.openxmlformats.org/markup-compatibility/2006">
          <mc:Choice Requires="x14">
            <control shapeId="23583" r:id="rId34" name="Group Box 31">
              <controlPr defaultSize="0" autoFill="0" autoPict="0">
                <anchor moveWithCells="1">
                  <from>
                    <xdr:col>7</xdr:col>
                    <xdr:colOff>66675</xdr:colOff>
                    <xdr:row>38</xdr:row>
                    <xdr:rowOff>38100</xdr:rowOff>
                  </from>
                  <to>
                    <xdr:col>7</xdr:col>
                    <xdr:colOff>962025</xdr:colOff>
                    <xdr:row>38</xdr:row>
                    <xdr:rowOff>371475</xdr:rowOff>
                  </to>
                </anchor>
              </controlPr>
            </control>
          </mc:Choice>
        </mc:AlternateContent>
        <mc:AlternateContent xmlns:mc="http://schemas.openxmlformats.org/markup-compatibility/2006">
          <mc:Choice Requires="x14">
            <control shapeId="23584" r:id="rId35" name="Group Box 32">
              <controlPr defaultSize="0" autoFill="0" autoPict="0">
                <anchor moveWithCells="1">
                  <from>
                    <xdr:col>7</xdr:col>
                    <xdr:colOff>66675</xdr:colOff>
                    <xdr:row>39</xdr:row>
                    <xdr:rowOff>38100</xdr:rowOff>
                  </from>
                  <to>
                    <xdr:col>7</xdr:col>
                    <xdr:colOff>962025</xdr:colOff>
                    <xdr:row>39</xdr:row>
                    <xdr:rowOff>371475</xdr:rowOff>
                  </to>
                </anchor>
              </controlPr>
            </control>
          </mc:Choice>
        </mc:AlternateContent>
        <mc:AlternateContent xmlns:mc="http://schemas.openxmlformats.org/markup-compatibility/2006">
          <mc:Choice Requires="x14">
            <control shapeId="23585" r:id="rId36" name="Group Box 33">
              <controlPr defaultSize="0" autoFill="0" autoPict="0">
                <anchor moveWithCells="1">
                  <from>
                    <xdr:col>7</xdr:col>
                    <xdr:colOff>66675</xdr:colOff>
                    <xdr:row>40</xdr:row>
                    <xdr:rowOff>38100</xdr:rowOff>
                  </from>
                  <to>
                    <xdr:col>7</xdr:col>
                    <xdr:colOff>962025</xdr:colOff>
                    <xdr:row>40</xdr:row>
                    <xdr:rowOff>371475</xdr:rowOff>
                  </to>
                </anchor>
              </controlPr>
            </control>
          </mc:Choice>
        </mc:AlternateContent>
        <mc:AlternateContent xmlns:mc="http://schemas.openxmlformats.org/markup-compatibility/2006">
          <mc:Choice Requires="x14">
            <control shapeId="23586" r:id="rId37" name="Group Box 34">
              <controlPr defaultSize="0" autoFill="0" autoPict="0">
                <anchor moveWithCells="1">
                  <from>
                    <xdr:col>7</xdr:col>
                    <xdr:colOff>66675</xdr:colOff>
                    <xdr:row>41</xdr:row>
                    <xdr:rowOff>38100</xdr:rowOff>
                  </from>
                  <to>
                    <xdr:col>7</xdr:col>
                    <xdr:colOff>962025</xdr:colOff>
                    <xdr:row>41</xdr:row>
                    <xdr:rowOff>371475</xdr:rowOff>
                  </to>
                </anchor>
              </controlPr>
            </control>
          </mc:Choice>
        </mc:AlternateContent>
        <mc:AlternateContent xmlns:mc="http://schemas.openxmlformats.org/markup-compatibility/2006">
          <mc:Choice Requires="x14">
            <control shapeId="23587" r:id="rId38" name="Group Box 35">
              <controlPr defaultSize="0" autoFill="0" autoPict="0">
                <anchor moveWithCells="1">
                  <from>
                    <xdr:col>7</xdr:col>
                    <xdr:colOff>66675</xdr:colOff>
                    <xdr:row>42</xdr:row>
                    <xdr:rowOff>38100</xdr:rowOff>
                  </from>
                  <to>
                    <xdr:col>7</xdr:col>
                    <xdr:colOff>962025</xdr:colOff>
                    <xdr:row>42</xdr:row>
                    <xdr:rowOff>371475</xdr:rowOff>
                  </to>
                </anchor>
              </controlPr>
            </control>
          </mc:Choice>
        </mc:AlternateContent>
        <mc:AlternateContent xmlns:mc="http://schemas.openxmlformats.org/markup-compatibility/2006">
          <mc:Choice Requires="x14">
            <control shapeId="23588" r:id="rId39" name="Group Box 36">
              <controlPr defaultSize="0" autoFill="0" autoPict="0">
                <anchor moveWithCells="1">
                  <from>
                    <xdr:col>7</xdr:col>
                    <xdr:colOff>66675</xdr:colOff>
                    <xdr:row>43</xdr:row>
                    <xdr:rowOff>38100</xdr:rowOff>
                  </from>
                  <to>
                    <xdr:col>7</xdr:col>
                    <xdr:colOff>962025</xdr:colOff>
                    <xdr:row>43</xdr:row>
                    <xdr:rowOff>371475</xdr:rowOff>
                  </to>
                </anchor>
              </controlPr>
            </control>
          </mc:Choice>
        </mc:AlternateContent>
        <mc:AlternateContent xmlns:mc="http://schemas.openxmlformats.org/markup-compatibility/2006">
          <mc:Choice Requires="x14">
            <control shapeId="23589" r:id="rId40" name="Group Box 37">
              <controlPr defaultSize="0" autoFill="0" autoPict="0">
                <anchor moveWithCells="1">
                  <from>
                    <xdr:col>7</xdr:col>
                    <xdr:colOff>66675</xdr:colOff>
                    <xdr:row>44</xdr:row>
                    <xdr:rowOff>38100</xdr:rowOff>
                  </from>
                  <to>
                    <xdr:col>7</xdr:col>
                    <xdr:colOff>962025</xdr:colOff>
                    <xdr:row>44</xdr:row>
                    <xdr:rowOff>371475</xdr:rowOff>
                  </to>
                </anchor>
              </controlPr>
            </control>
          </mc:Choice>
        </mc:AlternateContent>
        <mc:AlternateContent xmlns:mc="http://schemas.openxmlformats.org/markup-compatibility/2006">
          <mc:Choice Requires="x14">
            <control shapeId="23590" r:id="rId41" name="Group Box 38">
              <controlPr defaultSize="0" autoFill="0" autoPict="0">
                <anchor moveWithCells="1">
                  <from>
                    <xdr:col>7</xdr:col>
                    <xdr:colOff>66675</xdr:colOff>
                    <xdr:row>45</xdr:row>
                    <xdr:rowOff>38100</xdr:rowOff>
                  </from>
                  <to>
                    <xdr:col>7</xdr:col>
                    <xdr:colOff>962025</xdr:colOff>
                    <xdr:row>45</xdr:row>
                    <xdr:rowOff>371475</xdr:rowOff>
                  </to>
                </anchor>
              </controlPr>
            </control>
          </mc:Choice>
        </mc:AlternateContent>
        <mc:AlternateContent xmlns:mc="http://schemas.openxmlformats.org/markup-compatibility/2006">
          <mc:Choice Requires="x14">
            <control shapeId="23591" r:id="rId42" name="Group Box 39">
              <controlPr defaultSize="0" autoFill="0" autoPict="0">
                <anchor moveWithCells="1">
                  <from>
                    <xdr:col>7</xdr:col>
                    <xdr:colOff>66675</xdr:colOff>
                    <xdr:row>46</xdr:row>
                    <xdr:rowOff>38100</xdr:rowOff>
                  </from>
                  <to>
                    <xdr:col>7</xdr:col>
                    <xdr:colOff>962025</xdr:colOff>
                    <xdr:row>46</xdr:row>
                    <xdr:rowOff>371475</xdr:rowOff>
                  </to>
                </anchor>
              </controlPr>
            </control>
          </mc:Choice>
        </mc:AlternateContent>
        <mc:AlternateContent xmlns:mc="http://schemas.openxmlformats.org/markup-compatibility/2006">
          <mc:Choice Requires="x14">
            <control shapeId="23592" r:id="rId43" name="Group Box 40">
              <controlPr defaultSize="0" autoFill="0" autoPict="0">
                <anchor moveWithCells="1">
                  <from>
                    <xdr:col>7</xdr:col>
                    <xdr:colOff>66675</xdr:colOff>
                    <xdr:row>47</xdr:row>
                    <xdr:rowOff>38100</xdr:rowOff>
                  </from>
                  <to>
                    <xdr:col>7</xdr:col>
                    <xdr:colOff>962025</xdr:colOff>
                    <xdr:row>47</xdr:row>
                    <xdr:rowOff>371475</xdr:rowOff>
                  </to>
                </anchor>
              </controlPr>
            </control>
          </mc:Choice>
        </mc:AlternateContent>
        <mc:AlternateContent xmlns:mc="http://schemas.openxmlformats.org/markup-compatibility/2006">
          <mc:Choice Requires="x14">
            <control shapeId="23593" r:id="rId44" name="Group Box 41">
              <controlPr defaultSize="0" autoFill="0" autoPict="0">
                <anchor moveWithCells="1">
                  <from>
                    <xdr:col>7</xdr:col>
                    <xdr:colOff>66675</xdr:colOff>
                    <xdr:row>48</xdr:row>
                    <xdr:rowOff>38100</xdr:rowOff>
                  </from>
                  <to>
                    <xdr:col>7</xdr:col>
                    <xdr:colOff>962025</xdr:colOff>
                    <xdr:row>48</xdr:row>
                    <xdr:rowOff>371475</xdr:rowOff>
                  </to>
                </anchor>
              </controlPr>
            </control>
          </mc:Choice>
        </mc:AlternateContent>
        <mc:AlternateContent xmlns:mc="http://schemas.openxmlformats.org/markup-compatibility/2006">
          <mc:Choice Requires="x14">
            <control shapeId="23594" r:id="rId45" name="Group Box 42">
              <controlPr defaultSize="0" autoFill="0" autoPict="0">
                <anchor moveWithCells="1">
                  <from>
                    <xdr:col>7</xdr:col>
                    <xdr:colOff>66675</xdr:colOff>
                    <xdr:row>49</xdr:row>
                    <xdr:rowOff>38100</xdr:rowOff>
                  </from>
                  <to>
                    <xdr:col>7</xdr:col>
                    <xdr:colOff>962025</xdr:colOff>
                    <xdr:row>49</xdr:row>
                    <xdr:rowOff>371475</xdr:rowOff>
                  </to>
                </anchor>
              </controlPr>
            </control>
          </mc:Choice>
        </mc:AlternateContent>
        <mc:AlternateContent xmlns:mc="http://schemas.openxmlformats.org/markup-compatibility/2006">
          <mc:Choice Requires="x14">
            <control shapeId="23595" r:id="rId46" name="Group Box 43">
              <controlPr defaultSize="0" autoFill="0" autoPict="0">
                <anchor moveWithCells="1">
                  <from>
                    <xdr:col>7</xdr:col>
                    <xdr:colOff>66675</xdr:colOff>
                    <xdr:row>50</xdr:row>
                    <xdr:rowOff>38100</xdr:rowOff>
                  </from>
                  <to>
                    <xdr:col>7</xdr:col>
                    <xdr:colOff>962025</xdr:colOff>
                    <xdr:row>50</xdr:row>
                    <xdr:rowOff>371475</xdr:rowOff>
                  </to>
                </anchor>
              </controlPr>
            </control>
          </mc:Choice>
        </mc:AlternateContent>
        <mc:AlternateContent xmlns:mc="http://schemas.openxmlformats.org/markup-compatibility/2006">
          <mc:Choice Requires="x14">
            <control shapeId="23596" r:id="rId47" name="Group Box 44">
              <controlPr defaultSize="0" autoFill="0" autoPict="0">
                <anchor moveWithCells="1">
                  <from>
                    <xdr:col>7</xdr:col>
                    <xdr:colOff>66675</xdr:colOff>
                    <xdr:row>51</xdr:row>
                    <xdr:rowOff>38100</xdr:rowOff>
                  </from>
                  <to>
                    <xdr:col>7</xdr:col>
                    <xdr:colOff>962025</xdr:colOff>
                    <xdr:row>51</xdr:row>
                    <xdr:rowOff>371475</xdr:rowOff>
                  </to>
                </anchor>
              </controlPr>
            </control>
          </mc:Choice>
        </mc:AlternateContent>
        <mc:AlternateContent xmlns:mc="http://schemas.openxmlformats.org/markup-compatibility/2006">
          <mc:Choice Requires="x14">
            <control shapeId="23597" r:id="rId48" name="Group Box 45">
              <controlPr defaultSize="0" autoFill="0" autoPict="0">
                <anchor moveWithCells="1">
                  <from>
                    <xdr:col>7</xdr:col>
                    <xdr:colOff>66675</xdr:colOff>
                    <xdr:row>52</xdr:row>
                    <xdr:rowOff>38100</xdr:rowOff>
                  </from>
                  <to>
                    <xdr:col>7</xdr:col>
                    <xdr:colOff>962025</xdr:colOff>
                    <xdr:row>52</xdr:row>
                    <xdr:rowOff>371475</xdr:rowOff>
                  </to>
                </anchor>
              </controlPr>
            </control>
          </mc:Choice>
        </mc:AlternateContent>
        <mc:AlternateContent xmlns:mc="http://schemas.openxmlformats.org/markup-compatibility/2006">
          <mc:Choice Requires="x14">
            <control shapeId="23598" r:id="rId49" name="Group Box 46">
              <controlPr defaultSize="0" autoFill="0" autoPict="0">
                <anchor moveWithCells="1">
                  <from>
                    <xdr:col>7</xdr:col>
                    <xdr:colOff>66675</xdr:colOff>
                    <xdr:row>53</xdr:row>
                    <xdr:rowOff>38100</xdr:rowOff>
                  </from>
                  <to>
                    <xdr:col>7</xdr:col>
                    <xdr:colOff>962025</xdr:colOff>
                    <xdr:row>53</xdr:row>
                    <xdr:rowOff>371475</xdr:rowOff>
                  </to>
                </anchor>
              </controlPr>
            </control>
          </mc:Choice>
        </mc:AlternateContent>
        <mc:AlternateContent xmlns:mc="http://schemas.openxmlformats.org/markup-compatibility/2006">
          <mc:Choice Requires="x14">
            <control shapeId="23599" r:id="rId50" name="Group Box 47">
              <controlPr defaultSize="0" autoFill="0" autoPict="0">
                <anchor moveWithCells="1">
                  <from>
                    <xdr:col>7</xdr:col>
                    <xdr:colOff>66675</xdr:colOff>
                    <xdr:row>54</xdr:row>
                    <xdr:rowOff>38100</xdr:rowOff>
                  </from>
                  <to>
                    <xdr:col>7</xdr:col>
                    <xdr:colOff>962025</xdr:colOff>
                    <xdr:row>54</xdr:row>
                    <xdr:rowOff>371475</xdr:rowOff>
                  </to>
                </anchor>
              </controlPr>
            </control>
          </mc:Choice>
        </mc:AlternateContent>
        <mc:AlternateContent xmlns:mc="http://schemas.openxmlformats.org/markup-compatibility/2006">
          <mc:Choice Requires="x14">
            <control shapeId="23600" r:id="rId51" name="Group Box 48">
              <controlPr defaultSize="0" autoFill="0" autoPict="0">
                <anchor moveWithCells="1">
                  <from>
                    <xdr:col>7</xdr:col>
                    <xdr:colOff>66675</xdr:colOff>
                    <xdr:row>55</xdr:row>
                    <xdr:rowOff>38100</xdr:rowOff>
                  </from>
                  <to>
                    <xdr:col>7</xdr:col>
                    <xdr:colOff>962025</xdr:colOff>
                    <xdr:row>55</xdr:row>
                    <xdr:rowOff>371475</xdr:rowOff>
                  </to>
                </anchor>
              </controlPr>
            </control>
          </mc:Choice>
        </mc:AlternateContent>
        <mc:AlternateContent xmlns:mc="http://schemas.openxmlformats.org/markup-compatibility/2006">
          <mc:Choice Requires="x14">
            <control shapeId="23601" r:id="rId52" name="Group Box 49">
              <controlPr defaultSize="0" autoFill="0" autoPict="0">
                <anchor moveWithCells="1">
                  <from>
                    <xdr:col>7</xdr:col>
                    <xdr:colOff>66675</xdr:colOff>
                    <xdr:row>56</xdr:row>
                    <xdr:rowOff>38100</xdr:rowOff>
                  </from>
                  <to>
                    <xdr:col>7</xdr:col>
                    <xdr:colOff>962025</xdr:colOff>
                    <xdr:row>56</xdr:row>
                    <xdr:rowOff>371475</xdr:rowOff>
                  </to>
                </anchor>
              </controlPr>
            </control>
          </mc:Choice>
        </mc:AlternateContent>
        <mc:AlternateContent xmlns:mc="http://schemas.openxmlformats.org/markup-compatibility/2006">
          <mc:Choice Requires="x14">
            <control shapeId="23602" r:id="rId53" name="Group Box 50">
              <controlPr defaultSize="0" autoFill="0" autoPict="0">
                <anchor moveWithCells="1">
                  <from>
                    <xdr:col>7</xdr:col>
                    <xdr:colOff>66675</xdr:colOff>
                    <xdr:row>57</xdr:row>
                    <xdr:rowOff>38100</xdr:rowOff>
                  </from>
                  <to>
                    <xdr:col>7</xdr:col>
                    <xdr:colOff>962025</xdr:colOff>
                    <xdr:row>57</xdr:row>
                    <xdr:rowOff>371475</xdr:rowOff>
                  </to>
                </anchor>
              </controlPr>
            </control>
          </mc:Choice>
        </mc:AlternateContent>
        <mc:AlternateContent xmlns:mc="http://schemas.openxmlformats.org/markup-compatibility/2006">
          <mc:Choice Requires="x14">
            <control shapeId="23603" r:id="rId54" name="Group Box 51">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04" r:id="rId55" name="Group Box 52">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05" r:id="rId56" name="Group Box 53">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06" r:id="rId57" name="Group Box 54">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07" r:id="rId58" name="Group Box 55">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08" r:id="rId59" name="Group Box 56">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09" r:id="rId60" name="Group Box 57">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10" r:id="rId61" name="Group Box 58">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11" r:id="rId62" name="Group Box 59">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12" r:id="rId63" name="Group Box 60">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13" r:id="rId64" name="Group Box 61">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14" r:id="rId65" name="Group Box 62">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15" r:id="rId66" name="Group Box 63">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16" r:id="rId67" name="Group Box 64">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17" r:id="rId68" name="Group Box 65">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18" r:id="rId69" name="Group Box 66">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19" r:id="rId70" name="Group Box 67">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20" r:id="rId71" name="Group Box 68">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21" r:id="rId72" name="Group Box 69">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22" r:id="rId73" name="Group Box 70">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23" r:id="rId74" name="Group Box 71">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24" r:id="rId75" name="Group Box 72">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25" r:id="rId76" name="Group Box 73">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26" r:id="rId77" name="Group Box 74">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27" r:id="rId78" name="Group Box 75">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28" r:id="rId79" name="Group Box 76">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29" r:id="rId80" name="Group Box 77">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30" r:id="rId81" name="Group Box 78">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31" r:id="rId82" name="Group Box 79">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32" r:id="rId83" name="Group Box 80">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33" r:id="rId84" name="Group Box 81">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34" r:id="rId85" name="Group Box 82">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35" r:id="rId86" name="Group Box 83">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36" r:id="rId87" name="Group Box 84">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37" r:id="rId88" name="Group Box 85">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38" r:id="rId89" name="Group Box 86">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39" r:id="rId90" name="Group Box 87">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40" r:id="rId91" name="Group Box 88">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41" r:id="rId92" name="Group Box 89">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42" r:id="rId93" name="Group Box 90">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43" r:id="rId94" name="Group Box 91">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44" r:id="rId95" name="Group Box 92">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45" r:id="rId96" name="Group Box 93">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46" r:id="rId97" name="Group Box 94">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47" r:id="rId98" name="Group Box 95">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48" r:id="rId99" name="Group Box 96">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49" r:id="rId100" name="Group Box 97">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50" r:id="rId101" name="Group Box 98">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51" r:id="rId102" name="Group Box 99">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52" r:id="rId103" name="Group Box 100">
              <controlPr defaultSize="0" autoFill="0" autoPict="0">
                <anchor moveWithCells="1">
                  <from>
                    <xdr:col>7</xdr:col>
                    <xdr:colOff>66675</xdr:colOff>
                    <xdr:row>108</xdr:row>
                    <xdr:rowOff>0</xdr:rowOff>
                  </from>
                  <to>
                    <xdr:col>7</xdr:col>
                    <xdr:colOff>962025</xdr:colOff>
                    <xdr:row>109</xdr:row>
                    <xdr:rowOff>85725</xdr:rowOff>
                  </to>
                </anchor>
              </controlPr>
            </control>
          </mc:Choice>
        </mc:AlternateContent>
        <mc:AlternateContent xmlns:mc="http://schemas.openxmlformats.org/markup-compatibility/2006">
          <mc:Choice Requires="x14">
            <control shapeId="23653" r:id="rId104" name="Group Box 101">
              <controlPr defaultSize="0" autoFill="0" autoPict="0">
                <anchor moveWithCells="1">
                  <from>
                    <xdr:col>7</xdr:col>
                    <xdr:colOff>66675</xdr:colOff>
                    <xdr:row>9</xdr:row>
                    <xdr:rowOff>38100</xdr:rowOff>
                  </from>
                  <to>
                    <xdr:col>8</xdr:col>
                    <xdr:colOff>0</xdr:colOff>
                    <xdr:row>9</xdr:row>
                    <xdr:rowOff>371475</xdr:rowOff>
                  </to>
                </anchor>
              </controlPr>
            </control>
          </mc:Choice>
        </mc:AlternateContent>
        <mc:AlternateContent xmlns:mc="http://schemas.openxmlformats.org/markup-compatibility/2006">
          <mc:Choice Requires="x14">
            <control shapeId="23654" r:id="rId105" name="Group Box 102">
              <controlPr defaultSize="0" autoFill="0" autoPict="0">
                <anchor moveWithCells="1">
                  <from>
                    <xdr:col>7</xdr:col>
                    <xdr:colOff>66675</xdr:colOff>
                    <xdr:row>10</xdr:row>
                    <xdr:rowOff>38100</xdr:rowOff>
                  </from>
                  <to>
                    <xdr:col>8</xdr:col>
                    <xdr:colOff>0</xdr:colOff>
                    <xdr:row>10</xdr:row>
                    <xdr:rowOff>371475</xdr:rowOff>
                  </to>
                </anchor>
              </controlPr>
            </control>
          </mc:Choice>
        </mc:AlternateContent>
        <mc:AlternateContent xmlns:mc="http://schemas.openxmlformats.org/markup-compatibility/2006">
          <mc:Choice Requires="x14">
            <control shapeId="23655" r:id="rId106" name="Group Box 103">
              <controlPr defaultSize="0" autoFill="0" autoPict="0">
                <anchor moveWithCells="1">
                  <from>
                    <xdr:col>7</xdr:col>
                    <xdr:colOff>66675</xdr:colOff>
                    <xdr:row>11</xdr:row>
                    <xdr:rowOff>38100</xdr:rowOff>
                  </from>
                  <to>
                    <xdr:col>8</xdr:col>
                    <xdr:colOff>0</xdr:colOff>
                    <xdr:row>11</xdr:row>
                    <xdr:rowOff>371475</xdr:rowOff>
                  </to>
                </anchor>
              </controlPr>
            </control>
          </mc:Choice>
        </mc:AlternateContent>
        <mc:AlternateContent xmlns:mc="http://schemas.openxmlformats.org/markup-compatibility/2006">
          <mc:Choice Requires="x14">
            <control shapeId="23656" r:id="rId107" name="Group Box 104">
              <controlPr defaultSize="0" autoFill="0" autoPict="0">
                <anchor moveWithCells="1">
                  <from>
                    <xdr:col>7</xdr:col>
                    <xdr:colOff>66675</xdr:colOff>
                    <xdr:row>12</xdr:row>
                    <xdr:rowOff>38100</xdr:rowOff>
                  </from>
                  <to>
                    <xdr:col>8</xdr:col>
                    <xdr:colOff>0</xdr:colOff>
                    <xdr:row>12</xdr:row>
                    <xdr:rowOff>371475</xdr:rowOff>
                  </to>
                </anchor>
              </controlPr>
            </control>
          </mc:Choice>
        </mc:AlternateContent>
        <mc:AlternateContent xmlns:mc="http://schemas.openxmlformats.org/markup-compatibility/2006">
          <mc:Choice Requires="x14">
            <control shapeId="23657" r:id="rId108" name="Group Box 105">
              <controlPr defaultSize="0" autoFill="0" autoPict="0">
                <anchor moveWithCells="1">
                  <from>
                    <xdr:col>7</xdr:col>
                    <xdr:colOff>66675</xdr:colOff>
                    <xdr:row>13</xdr:row>
                    <xdr:rowOff>38100</xdr:rowOff>
                  </from>
                  <to>
                    <xdr:col>8</xdr:col>
                    <xdr:colOff>0</xdr:colOff>
                    <xdr:row>13</xdr:row>
                    <xdr:rowOff>371475</xdr:rowOff>
                  </to>
                </anchor>
              </controlPr>
            </control>
          </mc:Choice>
        </mc:AlternateContent>
        <mc:AlternateContent xmlns:mc="http://schemas.openxmlformats.org/markup-compatibility/2006">
          <mc:Choice Requires="x14">
            <control shapeId="23658" r:id="rId109" name="Group Box 106">
              <controlPr defaultSize="0" autoFill="0" autoPict="0">
                <anchor moveWithCells="1">
                  <from>
                    <xdr:col>7</xdr:col>
                    <xdr:colOff>66675</xdr:colOff>
                    <xdr:row>14</xdr:row>
                    <xdr:rowOff>38100</xdr:rowOff>
                  </from>
                  <to>
                    <xdr:col>8</xdr:col>
                    <xdr:colOff>0</xdr:colOff>
                    <xdr:row>14</xdr:row>
                    <xdr:rowOff>371475</xdr:rowOff>
                  </to>
                </anchor>
              </controlPr>
            </control>
          </mc:Choice>
        </mc:AlternateContent>
        <mc:AlternateContent xmlns:mc="http://schemas.openxmlformats.org/markup-compatibility/2006">
          <mc:Choice Requires="x14">
            <control shapeId="23659" r:id="rId110" name="Group Box 107">
              <controlPr defaultSize="0" autoFill="0" autoPict="0">
                <anchor moveWithCells="1">
                  <from>
                    <xdr:col>7</xdr:col>
                    <xdr:colOff>66675</xdr:colOff>
                    <xdr:row>15</xdr:row>
                    <xdr:rowOff>38100</xdr:rowOff>
                  </from>
                  <to>
                    <xdr:col>8</xdr:col>
                    <xdr:colOff>0</xdr:colOff>
                    <xdr:row>15</xdr:row>
                    <xdr:rowOff>371475</xdr:rowOff>
                  </to>
                </anchor>
              </controlPr>
            </control>
          </mc:Choice>
        </mc:AlternateContent>
        <mc:AlternateContent xmlns:mc="http://schemas.openxmlformats.org/markup-compatibility/2006">
          <mc:Choice Requires="x14">
            <control shapeId="23660" r:id="rId111" name="Group Box 108">
              <controlPr defaultSize="0" autoFill="0" autoPict="0">
                <anchor moveWithCells="1">
                  <from>
                    <xdr:col>7</xdr:col>
                    <xdr:colOff>66675</xdr:colOff>
                    <xdr:row>16</xdr:row>
                    <xdr:rowOff>38100</xdr:rowOff>
                  </from>
                  <to>
                    <xdr:col>8</xdr:col>
                    <xdr:colOff>0</xdr:colOff>
                    <xdr:row>16</xdr:row>
                    <xdr:rowOff>371475</xdr:rowOff>
                  </to>
                </anchor>
              </controlPr>
            </control>
          </mc:Choice>
        </mc:AlternateContent>
        <mc:AlternateContent xmlns:mc="http://schemas.openxmlformats.org/markup-compatibility/2006">
          <mc:Choice Requires="x14">
            <control shapeId="23661" r:id="rId112" name="Group Box 109">
              <controlPr defaultSize="0" autoFill="0" autoPict="0">
                <anchor moveWithCells="1">
                  <from>
                    <xdr:col>7</xdr:col>
                    <xdr:colOff>66675</xdr:colOff>
                    <xdr:row>17</xdr:row>
                    <xdr:rowOff>38100</xdr:rowOff>
                  </from>
                  <to>
                    <xdr:col>8</xdr:col>
                    <xdr:colOff>0</xdr:colOff>
                    <xdr:row>17</xdr:row>
                    <xdr:rowOff>371475</xdr:rowOff>
                  </to>
                </anchor>
              </controlPr>
            </control>
          </mc:Choice>
        </mc:AlternateContent>
        <mc:AlternateContent xmlns:mc="http://schemas.openxmlformats.org/markup-compatibility/2006">
          <mc:Choice Requires="x14">
            <control shapeId="23662" r:id="rId113" name="Group Box 110">
              <controlPr defaultSize="0" autoFill="0" autoPict="0">
                <anchor moveWithCells="1">
                  <from>
                    <xdr:col>7</xdr:col>
                    <xdr:colOff>66675</xdr:colOff>
                    <xdr:row>18</xdr:row>
                    <xdr:rowOff>38100</xdr:rowOff>
                  </from>
                  <to>
                    <xdr:col>8</xdr:col>
                    <xdr:colOff>0</xdr:colOff>
                    <xdr:row>18</xdr:row>
                    <xdr:rowOff>371475</xdr:rowOff>
                  </to>
                </anchor>
              </controlPr>
            </control>
          </mc:Choice>
        </mc:AlternateContent>
        <mc:AlternateContent xmlns:mc="http://schemas.openxmlformats.org/markup-compatibility/2006">
          <mc:Choice Requires="x14">
            <control shapeId="23663" r:id="rId114" name="Group Box 111">
              <controlPr defaultSize="0" autoFill="0" autoPict="0">
                <anchor moveWithCells="1">
                  <from>
                    <xdr:col>7</xdr:col>
                    <xdr:colOff>66675</xdr:colOff>
                    <xdr:row>19</xdr:row>
                    <xdr:rowOff>38100</xdr:rowOff>
                  </from>
                  <to>
                    <xdr:col>8</xdr:col>
                    <xdr:colOff>0</xdr:colOff>
                    <xdr:row>19</xdr:row>
                    <xdr:rowOff>371475</xdr:rowOff>
                  </to>
                </anchor>
              </controlPr>
            </control>
          </mc:Choice>
        </mc:AlternateContent>
        <mc:AlternateContent xmlns:mc="http://schemas.openxmlformats.org/markup-compatibility/2006">
          <mc:Choice Requires="x14">
            <control shapeId="23664" r:id="rId115" name="Group Box 112">
              <controlPr defaultSize="0" autoFill="0" autoPict="0">
                <anchor moveWithCells="1">
                  <from>
                    <xdr:col>7</xdr:col>
                    <xdr:colOff>66675</xdr:colOff>
                    <xdr:row>20</xdr:row>
                    <xdr:rowOff>38100</xdr:rowOff>
                  </from>
                  <to>
                    <xdr:col>8</xdr:col>
                    <xdr:colOff>0</xdr:colOff>
                    <xdr:row>20</xdr:row>
                    <xdr:rowOff>371475</xdr:rowOff>
                  </to>
                </anchor>
              </controlPr>
            </control>
          </mc:Choice>
        </mc:AlternateContent>
        <mc:AlternateContent xmlns:mc="http://schemas.openxmlformats.org/markup-compatibility/2006">
          <mc:Choice Requires="x14">
            <control shapeId="23665" r:id="rId116" name="Group Box 113">
              <controlPr defaultSize="0" autoFill="0" autoPict="0">
                <anchor moveWithCells="1">
                  <from>
                    <xdr:col>7</xdr:col>
                    <xdr:colOff>66675</xdr:colOff>
                    <xdr:row>21</xdr:row>
                    <xdr:rowOff>38100</xdr:rowOff>
                  </from>
                  <to>
                    <xdr:col>8</xdr:col>
                    <xdr:colOff>0</xdr:colOff>
                    <xdr:row>21</xdr:row>
                    <xdr:rowOff>371475</xdr:rowOff>
                  </to>
                </anchor>
              </controlPr>
            </control>
          </mc:Choice>
        </mc:AlternateContent>
        <mc:AlternateContent xmlns:mc="http://schemas.openxmlformats.org/markup-compatibility/2006">
          <mc:Choice Requires="x14">
            <control shapeId="23666" r:id="rId117" name="Group Box 114">
              <controlPr defaultSize="0" autoFill="0" autoPict="0">
                <anchor moveWithCells="1">
                  <from>
                    <xdr:col>7</xdr:col>
                    <xdr:colOff>66675</xdr:colOff>
                    <xdr:row>22</xdr:row>
                    <xdr:rowOff>38100</xdr:rowOff>
                  </from>
                  <to>
                    <xdr:col>8</xdr:col>
                    <xdr:colOff>0</xdr:colOff>
                    <xdr:row>22</xdr:row>
                    <xdr:rowOff>371475</xdr:rowOff>
                  </to>
                </anchor>
              </controlPr>
            </control>
          </mc:Choice>
        </mc:AlternateContent>
        <mc:AlternateContent xmlns:mc="http://schemas.openxmlformats.org/markup-compatibility/2006">
          <mc:Choice Requires="x14">
            <control shapeId="23667" r:id="rId118" name="Group Box 115">
              <controlPr defaultSize="0" autoFill="0" autoPict="0">
                <anchor moveWithCells="1">
                  <from>
                    <xdr:col>7</xdr:col>
                    <xdr:colOff>66675</xdr:colOff>
                    <xdr:row>23</xdr:row>
                    <xdr:rowOff>38100</xdr:rowOff>
                  </from>
                  <to>
                    <xdr:col>8</xdr:col>
                    <xdr:colOff>0</xdr:colOff>
                    <xdr:row>23</xdr:row>
                    <xdr:rowOff>371475</xdr:rowOff>
                  </to>
                </anchor>
              </controlPr>
            </control>
          </mc:Choice>
        </mc:AlternateContent>
        <mc:AlternateContent xmlns:mc="http://schemas.openxmlformats.org/markup-compatibility/2006">
          <mc:Choice Requires="x14">
            <control shapeId="23668" r:id="rId119" name="Group Box 116">
              <controlPr defaultSize="0" autoFill="0" autoPict="0">
                <anchor moveWithCells="1">
                  <from>
                    <xdr:col>7</xdr:col>
                    <xdr:colOff>66675</xdr:colOff>
                    <xdr:row>24</xdr:row>
                    <xdr:rowOff>38100</xdr:rowOff>
                  </from>
                  <to>
                    <xdr:col>8</xdr:col>
                    <xdr:colOff>0</xdr:colOff>
                    <xdr:row>24</xdr:row>
                    <xdr:rowOff>371475</xdr:rowOff>
                  </to>
                </anchor>
              </controlPr>
            </control>
          </mc:Choice>
        </mc:AlternateContent>
        <mc:AlternateContent xmlns:mc="http://schemas.openxmlformats.org/markup-compatibility/2006">
          <mc:Choice Requires="x14">
            <control shapeId="23669" r:id="rId120" name="Group Box 117">
              <controlPr defaultSize="0" autoFill="0" autoPict="0">
                <anchor moveWithCells="1">
                  <from>
                    <xdr:col>7</xdr:col>
                    <xdr:colOff>66675</xdr:colOff>
                    <xdr:row>25</xdr:row>
                    <xdr:rowOff>38100</xdr:rowOff>
                  </from>
                  <to>
                    <xdr:col>8</xdr:col>
                    <xdr:colOff>0</xdr:colOff>
                    <xdr:row>25</xdr:row>
                    <xdr:rowOff>371475</xdr:rowOff>
                  </to>
                </anchor>
              </controlPr>
            </control>
          </mc:Choice>
        </mc:AlternateContent>
        <mc:AlternateContent xmlns:mc="http://schemas.openxmlformats.org/markup-compatibility/2006">
          <mc:Choice Requires="x14">
            <control shapeId="23670" r:id="rId121" name="Group Box 118">
              <controlPr defaultSize="0" autoFill="0" autoPict="0">
                <anchor moveWithCells="1">
                  <from>
                    <xdr:col>7</xdr:col>
                    <xdr:colOff>66675</xdr:colOff>
                    <xdr:row>26</xdr:row>
                    <xdr:rowOff>38100</xdr:rowOff>
                  </from>
                  <to>
                    <xdr:col>8</xdr:col>
                    <xdr:colOff>0</xdr:colOff>
                    <xdr:row>26</xdr:row>
                    <xdr:rowOff>371475</xdr:rowOff>
                  </to>
                </anchor>
              </controlPr>
            </control>
          </mc:Choice>
        </mc:AlternateContent>
        <mc:AlternateContent xmlns:mc="http://schemas.openxmlformats.org/markup-compatibility/2006">
          <mc:Choice Requires="x14">
            <control shapeId="23671" r:id="rId122" name="Group Box 119">
              <controlPr defaultSize="0" autoFill="0" autoPict="0">
                <anchor moveWithCells="1">
                  <from>
                    <xdr:col>7</xdr:col>
                    <xdr:colOff>66675</xdr:colOff>
                    <xdr:row>27</xdr:row>
                    <xdr:rowOff>38100</xdr:rowOff>
                  </from>
                  <to>
                    <xdr:col>8</xdr:col>
                    <xdr:colOff>0</xdr:colOff>
                    <xdr:row>27</xdr:row>
                    <xdr:rowOff>371475</xdr:rowOff>
                  </to>
                </anchor>
              </controlPr>
            </control>
          </mc:Choice>
        </mc:AlternateContent>
        <mc:AlternateContent xmlns:mc="http://schemas.openxmlformats.org/markup-compatibility/2006">
          <mc:Choice Requires="x14">
            <control shapeId="23672" r:id="rId123" name="Group Box 120">
              <controlPr defaultSize="0" autoFill="0" autoPict="0">
                <anchor moveWithCells="1">
                  <from>
                    <xdr:col>7</xdr:col>
                    <xdr:colOff>66675</xdr:colOff>
                    <xdr:row>28</xdr:row>
                    <xdr:rowOff>38100</xdr:rowOff>
                  </from>
                  <to>
                    <xdr:col>7</xdr:col>
                    <xdr:colOff>962025</xdr:colOff>
                    <xdr:row>28</xdr:row>
                    <xdr:rowOff>371475</xdr:rowOff>
                  </to>
                </anchor>
              </controlPr>
            </control>
          </mc:Choice>
        </mc:AlternateContent>
        <mc:AlternateContent xmlns:mc="http://schemas.openxmlformats.org/markup-compatibility/2006">
          <mc:Choice Requires="x14">
            <control shapeId="23673" r:id="rId124" name="Group Box 121">
              <controlPr defaultSize="0" autoFill="0" autoPict="0">
                <anchor moveWithCells="1">
                  <from>
                    <xdr:col>7</xdr:col>
                    <xdr:colOff>66675</xdr:colOff>
                    <xdr:row>29</xdr:row>
                    <xdr:rowOff>38100</xdr:rowOff>
                  </from>
                  <to>
                    <xdr:col>7</xdr:col>
                    <xdr:colOff>962025</xdr:colOff>
                    <xdr:row>29</xdr:row>
                    <xdr:rowOff>371475</xdr:rowOff>
                  </to>
                </anchor>
              </controlPr>
            </control>
          </mc:Choice>
        </mc:AlternateContent>
        <mc:AlternateContent xmlns:mc="http://schemas.openxmlformats.org/markup-compatibility/2006">
          <mc:Choice Requires="x14">
            <control shapeId="23674" r:id="rId125" name="Group Box 122">
              <controlPr defaultSize="0" autoFill="0" autoPict="0">
                <anchor moveWithCells="1">
                  <from>
                    <xdr:col>7</xdr:col>
                    <xdr:colOff>66675</xdr:colOff>
                    <xdr:row>30</xdr:row>
                    <xdr:rowOff>38100</xdr:rowOff>
                  </from>
                  <to>
                    <xdr:col>7</xdr:col>
                    <xdr:colOff>962025</xdr:colOff>
                    <xdr:row>30</xdr:row>
                    <xdr:rowOff>371475</xdr:rowOff>
                  </to>
                </anchor>
              </controlPr>
            </control>
          </mc:Choice>
        </mc:AlternateContent>
        <mc:AlternateContent xmlns:mc="http://schemas.openxmlformats.org/markup-compatibility/2006">
          <mc:Choice Requires="x14">
            <control shapeId="23675" r:id="rId126" name="Group Box 123">
              <controlPr defaultSize="0" autoFill="0" autoPict="0">
                <anchor moveWithCells="1">
                  <from>
                    <xdr:col>7</xdr:col>
                    <xdr:colOff>66675</xdr:colOff>
                    <xdr:row>31</xdr:row>
                    <xdr:rowOff>38100</xdr:rowOff>
                  </from>
                  <to>
                    <xdr:col>7</xdr:col>
                    <xdr:colOff>962025</xdr:colOff>
                    <xdr:row>31</xdr:row>
                    <xdr:rowOff>371475</xdr:rowOff>
                  </to>
                </anchor>
              </controlPr>
            </control>
          </mc:Choice>
        </mc:AlternateContent>
        <mc:AlternateContent xmlns:mc="http://schemas.openxmlformats.org/markup-compatibility/2006">
          <mc:Choice Requires="x14">
            <control shapeId="23676" r:id="rId127" name="Group Box 124">
              <controlPr defaultSize="0" autoFill="0" autoPict="0">
                <anchor moveWithCells="1">
                  <from>
                    <xdr:col>7</xdr:col>
                    <xdr:colOff>66675</xdr:colOff>
                    <xdr:row>32</xdr:row>
                    <xdr:rowOff>38100</xdr:rowOff>
                  </from>
                  <to>
                    <xdr:col>7</xdr:col>
                    <xdr:colOff>962025</xdr:colOff>
                    <xdr:row>32</xdr:row>
                    <xdr:rowOff>371475</xdr:rowOff>
                  </to>
                </anchor>
              </controlPr>
            </control>
          </mc:Choice>
        </mc:AlternateContent>
        <mc:AlternateContent xmlns:mc="http://schemas.openxmlformats.org/markup-compatibility/2006">
          <mc:Choice Requires="x14">
            <control shapeId="23677" r:id="rId128" name="Group Box 125">
              <controlPr defaultSize="0" autoFill="0" autoPict="0">
                <anchor moveWithCells="1">
                  <from>
                    <xdr:col>7</xdr:col>
                    <xdr:colOff>66675</xdr:colOff>
                    <xdr:row>33</xdr:row>
                    <xdr:rowOff>38100</xdr:rowOff>
                  </from>
                  <to>
                    <xdr:col>7</xdr:col>
                    <xdr:colOff>962025</xdr:colOff>
                    <xdr:row>33</xdr:row>
                    <xdr:rowOff>371475</xdr:rowOff>
                  </to>
                </anchor>
              </controlPr>
            </control>
          </mc:Choice>
        </mc:AlternateContent>
        <mc:AlternateContent xmlns:mc="http://schemas.openxmlformats.org/markup-compatibility/2006">
          <mc:Choice Requires="x14">
            <control shapeId="23678" r:id="rId129" name="Group Box 126">
              <controlPr defaultSize="0" autoFill="0" autoPict="0">
                <anchor moveWithCells="1">
                  <from>
                    <xdr:col>7</xdr:col>
                    <xdr:colOff>66675</xdr:colOff>
                    <xdr:row>34</xdr:row>
                    <xdr:rowOff>38100</xdr:rowOff>
                  </from>
                  <to>
                    <xdr:col>7</xdr:col>
                    <xdr:colOff>962025</xdr:colOff>
                    <xdr:row>34</xdr:row>
                    <xdr:rowOff>371475</xdr:rowOff>
                  </to>
                </anchor>
              </controlPr>
            </control>
          </mc:Choice>
        </mc:AlternateContent>
        <mc:AlternateContent xmlns:mc="http://schemas.openxmlformats.org/markup-compatibility/2006">
          <mc:Choice Requires="x14">
            <control shapeId="23679" r:id="rId130" name="Group Box 127">
              <controlPr defaultSize="0" autoFill="0" autoPict="0">
                <anchor moveWithCells="1">
                  <from>
                    <xdr:col>7</xdr:col>
                    <xdr:colOff>66675</xdr:colOff>
                    <xdr:row>35</xdr:row>
                    <xdr:rowOff>38100</xdr:rowOff>
                  </from>
                  <to>
                    <xdr:col>7</xdr:col>
                    <xdr:colOff>962025</xdr:colOff>
                    <xdr:row>35</xdr:row>
                    <xdr:rowOff>371475</xdr:rowOff>
                  </to>
                </anchor>
              </controlPr>
            </control>
          </mc:Choice>
        </mc:AlternateContent>
        <mc:AlternateContent xmlns:mc="http://schemas.openxmlformats.org/markup-compatibility/2006">
          <mc:Choice Requires="x14">
            <control shapeId="23680" r:id="rId131" name="Group Box 128">
              <controlPr defaultSize="0" autoFill="0" autoPict="0">
                <anchor moveWithCells="1">
                  <from>
                    <xdr:col>7</xdr:col>
                    <xdr:colOff>66675</xdr:colOff>
                    <xdr:row>36</xdr:row>
                    <xdr:rowOff>38100</xdr:rowOff>
                  </from>
                  <to>
                    <xdr:col>7</xdr:col>
                    <xdr:colOff>962025</xdr:colOff>
                    <xdr:row>36</xdr:row>
                    <xdr:rowOff>371475</xdr:rowOff>
                  </to>
                </anchor>
              </controlPr>
            </control>
          </mc:Choice>
        </mc:AlternateContent>
        <mc:AlternateContent xmlns:mc="http://schemas.openxmlformats.org/markup-compatibility/2006">
          <mc:Choice Requires="x14">
            <control shapeId="23681" r:id="rId132" name="Group Box 129">
              <controlPr defaultSize="0" autoFill="0" autoPict="0">
                <anchor moveWithCells="1">
                  <from>
                    <xdr:col>7</xdr:col>
                    <xdr:colOff>66675</xdr:colOff>
                    <xdr:row>37</xdr:row>
                    <xdr:rowOff>38100</xdr:rowOff>
                  </from>
                  <to>
                    <xdr:col>7</xdr:col>
                    <xdr:colOff>962025</xdr:colOff>
                    <xdr:row>37</xdr:row>
                    <xdr:rowOff>371475</xdr:rowOff>
                  </to>
                </anchor>
              </controlPr>
            </control>
          </mc:Choice>
        </mc:AlternateContent>
        <mc:AlternateContent xmlns:mc="http://schemas.openxmlformats.org/markup-compatibility/2006">
          <mc:Choice Requires="x14">
            <control shapeId="23682" r:id="rId133" name="Group Box 130">
              <controlPr defaultSize="0" autoFill="0" autoPict="0">
                <anchor moveWithCells="1">
                  <from>
                    <xdr:col>7</xdr:col>
                    <xdr:colOff>66675</xdr:colOff>
                    <xdr:row>38</xdr:row>
                    <xdr:rowOff>38100</xdr:rowOff>
                  </from>
                  <to>
                    <xdr:col>7</xdr:col>
                    <xdr:colOff>962025</xdr:colOff>
                    <xdr:row>38</xdr:row>
                    <xdr:rowOff>371475</xdr:rowOff>
                  </to>
                </anchor>
              </controlPr>
            </control>
          </mc:Choice>
        </mc:AlternateContent>
        <mc:AlternateContent xmlns:mc="http://schemas.openxmlformats.org/markup-compatibility/2006">
          <mc:Choice Requires="x14">
            <control shapeId="23683" r:id="rId134" name="Group Box 131">
              <controlPr defaultSize="0" autoFill="0" autoPict="0">
                <anchor moveWithCells="1">
                  <from>
                    <xdr:col>7</xdr:col>
                    <xdr:colOff>66675</xdr:colOff>
                    <xdr:row>39</xdr:row>
                    <xdr:rowOff>38100</xdr:rowOff>
                  </from>
                  <to>
                    <xdr:col>7</xdr:col>
                    <xdr:colOff>962025</xdr:colOff>
                    <xdr:row>39</xdr:row>
                    <xdr:rowOff>371475</xdr:rowOff>
                  </to>
                </anchor>
              </controlPr>
            </control>
          </mc:Choice>
        </mc:AlternateContent>
        <mc:AlternateContent xmlns:mc="http://schemas.openxmlformats.org/markup-compatibility/2006">
          <mc:Choice Requires="x14">
            <control shapeId="23684" r:id="rId135" name="Group Box 132">
              <controlPr defaultSize="0" autoFill="0" autoPict="0">
                <anchor moveWithCells="1">
                  <from>
                    <xdr:col>7</xdr:col>
                    <xdr:colOff>66675</xdr:colOff>
                    <xdr:row>40</xdr:row>
                    <xdr:rowOff>38100</xdr:rowOff>
                  </from>
                  <to>
                    <xdr:col>7</xdr:col>
                    <xdr:colOff>962025</xdr:colOff>
                    <xdr:row>40</xdr:row>
                    <xdr:rowOff>371475</xdr:rowOff>
                  </to>
                </anchor>
              </controlPr>
            </control>
          </mc:Choice>
        </mc:AlternateContent>
        <mc:AlternateContent xmlns:mc="http://schemas.openxmlformats.org/markup-compatibility/2006">
          <mc:Choice Requires="x14">
            <control shapeId="23685" r:id="rId136" name="Group Box 133">
              <controlPr defaultSize="0" autoFill="0" autoPict="0">
                <anchor moveWithCells="1">
                  <from>
                    <xdr:col>7</xdr:col>
                    <xdr:colOff>66675</xdr:colOff>
                    <xdr:row>41</xdr:row>
                    <xdr:rowOff>38100</xdr:rowOff>
                  </from>
                  <to>
                    <xdr:col>7</xdr:col>
                    <xdr:colOff>962025</xdr:colOff>
                    <xdr:row>41</xdr:row>
                    <xdr:rowOff>371475</xdr:rowOff>
                  </to>
                </anchor>
              </controlPr>
            </control>
          </mc:Choice>
        </mc:AlternateContent>
        <mc:AlternateContent xmlns:mc="http://schemas.openxmlformats.org/markup-compatibility/2006">
          <mc:Choice Requires="x14">
            <control shapeId="23686" r:id="rId137" name="Group Box 134">
              <controlPr defaultSize="0" autoFill="0" autoPict="0">
                <anchor moveWithCells="1">
                  <from>
                    <xdr:col>7</xdr:col>
                    <xdr:colOff>66675</xdr:colOff>
                    <xdr:row>42</xdr:row>
                    <xdr:rowOff>38100</xdr:rowOff>
                  </from>
                  <to>
                    <xdr:col>7</xdr:col>
                    <xdr:colOff>962025</xdr:colOff>
                    <xdr:row>42</xdr:row>
                    <xdr:rowOff>371475</xdr:rowOff>
                  </to>
                </anchor>
              </controlPr>
            </control>
          </mc:Choice>
        </mc:AlternateContent>
        <mc:AlternateContent xmlns:mc="http://schemas.openxmlformats.org/markup-compatibility/2006">
          <mc:Choice Requires="x14">
            <control shapeId="23687" r:id="rId138" name="Group Box 135">
              <controlPr defaultSize="0" autoFill="0" autoPict="0">
                <anchor moveWithCells="1">
                  <from>
                    <xdr:col>7</xdr:col>
                    <xdr:colOff>66675</xdr:colOff>
                    <xdr:row>43</xdr:row>
                    <xdr:rowOff>38100</xdr:rowOff>
                  </from>
                  <to>
                    <xdr:col>7</xdr:col>
                    <xdr:colOff>962025</xdr:colOff>
                    <xdr:row>43</xdr:row>
                    <xdr:rowOff>371475</xdr:rowOff>
                  </to>
                </anchor>
              </controlPr>
            </control>
          </mc:Choice>
        </mc:AlternateContent>
        <mc:AlternateContent xmlns:mc="http://schemas.openxmlformats.org/markup-compatibility/2006">
          <mc:Choice Requires="x14">
            <control shapeId="23688" r:id="rId139" name="Group Box 136">
              <controlPr defaultSize="0" autoFill="0" autoPict="0">
                <anchor moveWithCells="1">
                  <from>
                    <xdr:col>7</xdr:col>
                    <xdr:colOff>66675</xdr:colOff>
                    <xdr:row>44</xdr:row>
                    <xdr:rowOff>38100</xdr:rowOff>
                  </from>
                  <to>
                    <xdr:col>7</xdr:col>
                    <xdr:colOff>962025</xdr:colOff>
                    <xdr:row>44</xdr:row>
                    <xdr:rowOff>371475</xdr:rowOff>
                  </to>
                </anchor>
              </controlPr>
            </control>
          </mc:Choice>
        </mc:AlternateContent>
        <mc:AlternateContent xmlns:mc="http://schemas.openxmlformats.org/markup-compatibility/2006">
          <mc:Choice Requires="x14">
            <control shapeId="23689" r:id="rId140" name="Group Box 137">
              <controlPr defaultSize="0" autoFill="0" autoPict="0">
                <anchor moveWithCells="1">
                  <from>
                    <xdr:col>7</xdr:col>
                    <xdr:colOff>66675</xdr:colOff>
                    <xdr:row>45</xdr:row>
                    <xdr:rowOff>38100</xdr:rowOff>
                  </from>
                  <to>
                    <xdr:col>7</xdr:col>
                    <xdr:colOff>962025</xdr:colOff>
                    <xdr:row>45</xdr:row>
                    <xdr:rowOff>371475</xdr:rowOff>
                  </to>
                </anchor>
              </controlPr>
            </control>
          </mc:Choice>
        </mc:AlternateContent>
        <mc:AlternateContent xmlns:mc="http://schemas.openxmlformats.org/markup-compatibility/2006">
          <mc:Choice Requires="x14">
            <control shapeId="23690" r:id="rId141" name="Group Box 138">
              <controlPr defaultSize="0" autoFill="0" autoPict="0">
                <anchor moveWithCells="1">
                  <from>
                    <xdr:col>7</xdr:col>
                    <xdr:colOff>66675</xdr:colOff>
                    <xdr:row>46</xdr:row>
                    <xdr:rowOff>38100</xdr:rowOff>
                  </from>
                  <to>
                    <xdr:col>7</xdr:col>
                    <xdr:colOff>962025</xdr:colOff>
                    <xdr:row>46</xdr:row>
                    <xdr:rowOff>371475</xdr:rowOff>
                  </to>
                </anchor>
              </controlPr>
            </control>
          </mc:Choice>
        </mc:AlternateContent>
        <mc:AlternateContent xmlns:mc="http://schemas.openxmlformats.org/markup-compatibility/2006">
          <mc:Choice Requires="x14">
            <control shapeId="23691" r:id="rId142" name="Group Box 139">
              <controlPr defaultSize="0" autoFill="0" autoPict="0">
                <anchor moveWithCells="1">
                  <from>
                    <xdr:col>7</xdr:col>
                    <xdr:colOff>66675</xdr:colOff>
                    <xdr:row>47</xdr:row>
                    <xdr:rowOff>38100</xdr:rowOff>
                  </from>
                  <to>
                    <xdr:col>7</xdr:col>
                    <xdr:colOff>962025</xdr:colOff>
                    <xdr:row>47</xdr:row>
                    <xdr:rowOff>371475</xdr:rowOff>
                  </to>
                </anchor>
              </controlPr>
            </control>
          </mc:Choice>
        </mc:AlternateContent>
        <mc:AlternateContent xmlns:mc="http://schemas.openxmlformats.org/markup-compatibility/2006">
          <mc:Choice Requires="x14">
            <control shapeId="23692" r:id="rId143" name="Group Box 140">
              <controlPr defaultSize="0" autoFill="0" autoPict="0">
                <anchor moveWithCells="1">
                  <from>
                    <xdr:col>7</xdr:col>
                    <xdr:colOff>66675</xdr:colOff>
                    <xdr:row>48</xdr:row>
                    <xdr:rowOff>38100</xdr:rowOff>
                  </from>
                  <to>
                    <xdr:col>7</xdr:col>
                    <xdr:colOff>962025</xdr:colOff>
                    <xdr:row>48</xdr:row>
                    <xdr:rowOff>371475</xdr:rowOff>
                  </to>
                </anchor>
              </controlPr>
            </control>
          </mc:Choice>
        </mc:AlternateContent>
        <mc:AlternateContent xmlns:mc="http://schemas.openxmlformats.org/markup-compatibility/2006">
          <mc:Choice Requires="x14">
            <control shapeId="23693" r:id="rId144" name="Group Box 141">
              <controlPr defaultSize="0" autoFill="0" autoPict="0">
                <anchor moveWithCells="1">
                  <from>
                    <xdr:col>7</xdr:col>
                    <xdr:colOff>66675</xdr:colOff>
                    <xdr:row>49</xdr:row>
                    <xdr:rowOff>38100</xdr:rowOff>
                  </from>
                  <to>
                    <xdr:col>7</xdr:col>
                    <xdr:colOff>962025</xdr:colOff>
                    <xdr:row>49</xdr:row>
                    <xdr:rowOff>371475</xdr:rowOff>
                  </to>
                </anchor>
              </controlPr>
            </control>
          </mc:Choice>
        </mc:AlternateContent>
        <mc:AlternateContent xmlns:mc="http://schemas.openxmlformats.org/markup-compatibility/2006">
          <mc:Choice Requires="x14">
            <control shapeId="23694" r:id="rId145" name="Group Box 142">
              <controlPr defaultSize="0" autoFill="0" autoPict="0">
                <anchor moveWithCells="1">
                  <from>
                    <xdr:col>7</xdr:col>
                    <xdr:colOff>66675</xdr:colOff>
                    <xdr:row>50</xdr:row>
                    <xdr:rowOff>38100</xdr:rowOff>
                  </from>
                  <to>
                    <xdr:col>7</xdr:col>
                    <xdr:colOff>962025</xdr:colOff>
                    <xdr:row>50</xdr:row>
                    <xdr:rowOff>371475</xdr:rowOff>
                  </to>
                </anchor>
              </controlPr>
            </control>
          </mc:Choice>
        </mc:AlternateContent>
        <mc:AlternateContent xmlns:mc="http://schemas.openxmlformats.org/markup-compatibility/2006">
          <mc:Choice Requires="x14">
            <control shapeId="23695" r:id="rId146" name="Group Box 143">
              <controlPr defaultSize="0" autoFill="0" autoPict="0">
                <anchor moveWithCells="1">
                  <from>
                    <xdr:col>7</xdr:col>
                    <xdr:colOff>66675</xdr:colOff>
                    <xdr:row>51</xdr:row>
                    <xdr:rowOff>38100</xdr:rowOff>
                  </from>
                  <to>
                    <xdr:col>7</xdr:col>
                    <xdr:colOff>962025</xdr:colOff>
                    <xdr:row>51</xdr:row>
                    <xdr:rowOff>371475</xdr:rowOff>
                  </to>
                </anchor>
              </controlPr>
            </control>
          </mc:Choice>
        </mc:AlternateContent>
        <mc:AlternateContent xmlns:mc="http://schemas.openxmlformats.org/markup-compatibility/2006">
          <mc:Choice Requires="x14">
            <control shapeId="23696" r:id="rId147" name="Group Box 144">
              <controlPr defaultSize="0" autoFill="0" autoPict="0">
                <anchor moveWithCells="1">
                  <from>
                    <xdr:col>7</xdr:col>
                    <xdr:colOff>66675</xdr:colOff>
                    <xdr:row>52</xdr:row>
                    <xdr:rowOff>38100</xdr:rowOff>
                  </from>
                  <to>
                    <xdr:col>7</xdr:col>
                    <xdr:colOff>962025</xdr:colOff>
                    <xdr:row>52</xdr:row>
                    <xdr:rowOff>371475</xdr:rowOff>
                  </to>
                </anchor>
              </controlPr>
            </control>
          </mc:Choice>
        </mc:AlternateContent>
        <mc:AlternateContent xmlns:mc="http://schemas.openxmlformats.org/markup-compatibility/2006">
          <mc:Choice Requires="x14">
            <control shapeId="23697" r:id="rId148" name="Group Box 145">
              <controlPr defaultSize="0" autoFill="0" autoPict="0">
                <anchor moveWithCells="1">
                  <from>
                    <xdr:col>7</xdr:col>
                    <xdr:colOff>66675</xdr:colOff>
                    <xdr:row>53</xdr:row>
                    <xdr:rowOff>38100</xdr:rowOff>
                  </from>
                  <to>
                    <xdr:col>7</xdr:col>
                    <xdr:colOff>962025</xdr:colOff>
                    <xdr:row>53</xdr:row>
                    <xdr:rowOff>371475</xdr:rowOff>
                  </to>
                </anchor>
              </controlPr>
            </control>
          </mc:Choice>
        </mc:AlternateContent>
        <mc:AlternateContent xmlns:mc="http://schemas.openxmlformats.org/markup-compatibility/2006">
          <mc:Choice Requires="x14">
            <control shapeId="23698" r:id="rId149" name="Group Box 146">
              <controlPr defaultSize="0" autoFill="0" autoPict="0">
                <anchor moveWithCells="1">
                  <from>
                    <xdr:col>7</xdr:col>
                    <xdr:colOff>66675</xdr:colOff>
                    <xdr:row>54</xdr:row>
                    <xdr:rowOff>38100</xdr:rowOff>
                  </from>
                  <to>
                    <xdr:col>7</xdr:col>
                    <xdr:colOff>962025</xdr:colOff>
                    <xdr:row>54</xdr:row>
                    <xdr:rowOff>371475</xdr:rowOff>
                  </to>
                </anchor>
              </controlPr>
            </control>
          </mc:Choice>
        </mc:AlternateContent>
        <mc:AlternateContent xmlns:mc="http://schemas.openxmlformats.org/markup-compatibility/2006">
          <mc:Choice Requires="x14">
            <control shapeId="23699" r:id="rId150" name="Group Box 147">
              <controlPr defaultSize="0" autoFill="0" autoPict="0">
                <anchor moveWithCells="1">
                  <from>
                    <xdr:col>7</xdr:col>
                    <xdr:colOff>66675</xdr:colOff>
                    <xdr:row>55</xdr:row>
                    <xdr:rowOff>38100</xdr:rowOff>
                  </from>
                  <to>
                    <xdr:col>7</xdr:col>
                    <xdr:colOff>962025</xdr:colOff>
                    <xdr:row>55</xdr:row>
                    <xdr:rowOff>371475</xdr:rowOff>
                  </to>
                </anchor>
              </controlPr>
            </control>
          </mc:Choice>
        </mc:AlternateContent>
        <mc:AlternateContent xmlns:mc="http://schemas.openxmlformats.org/markup-compatibility/2006">
          <mc:Choice Requires="x14">
            <control shapeId="23700" r:id="rId151" name="Group Box 148">
              <controlPr defaultSize="0" autoFill="0" autoPict="0">
                <anchor moveWithCells="1">
                  <from>
                    <xdr:col>7</xdr:col>
                    <xdr:colOff>66675</xdr:colOff>
                    <xdr:row>56</xdr:row>
                    <xdr:rowOff>38100</xdr:rowOff>
                  </from>
                  <to>
                    <xdr:col>7</xdr:col>
                    <xdr:colOff>962025</xdr:colOff>
                    <xdr:row>56</xdr:row>
                    <xdr:rowOff>371475</xdr:rowOff>
                  </to>
                </anchor>
              </controlPr>
            </control>
          </mc:Choice>
        </mc:AlternateContent>
        <mc:AlternateContent xmlns:mc="http://schemas.openxmlformats.org/markup-compatibility/2006">
          <mc:Choice Requires="x14">
            <control shapeId="23701" r:id="rId152" name="Group Box 149">
              <controlPr defaultSize="0" autoFill="0" autoPict="0">
                <anchor moveWithCells="1">
                  <from>
                    <xdr:col>7</xdr:col>
                    <xdr:colOff>66675</xdr:colOff>
                    <xdr:row>57</xdr:row>
                    <xdr:rowOff>38100</xdr:rowOff>
                  </from>
                  <to>
                    <xdr:col>7</xdr:col>
                    <xdr:colOff>962025</xdr:colOff>
                    <xdr:row>57</xdr:row>
                    <xdr:rowOff>371475</xdr:rowOff>
                  </to>
                </anchor>
              </controlPr>
            </control>
          </mc:Choice>
        </mc:AlternateContent>
        <mc:AlternateContent xmlns:mc="http://schemas.openxmlformats.org/markup-compatibility/2006">
          <mc:Choice Requires="x14">
            <control shapeId="23702" r:id="rId153" name="Group Box 150">
              <controlPr defaultSize="0" autoFill="0" autoPict="0">
                <anchor moveWithCells="1">
                  <from>
                    <xdr:col>7</xdr:col>
                    <xdr:colOff>66675</xdr:colOff>
                    <xdr:row>9</xdr:row>
                    <xdr:rowOff>38100</xdr:rowOff>
                  </from>
                  <to>
                    <xdr:col>8</xdr:col>
                    <xdr:colOff>0</xdr:colOff>
                    <xdr:row>9</xdr:row>
                    <xdr:rowOff>371475</xdr:rowOff>
                  </to>
                </anchor>
              </controlPr>
            </control>
          </mc:Choice>
        </mc:AlternateContent>
        <mc:AlternateContent xmlns:mc="http://schemas.openxmlformats.org/markup-compatibility/2006">
          <mc:Choice Requires="x14">
            <control shapeId="23703" r:id="rId154" name="Group Box 151">
              <controlPr defaultSize="0" autoFill="0" autoPict="0">
                <anchor moveWithCells="1">
                  <from>
                    <xdr:col>7</xdr:col>
                    <xdr:colOff>66675</xdr:colOff>
                    <xdr:row>10</xdr:row>
                    <xdr:rowOff>38100</xdr:rowOff>
                  </from>
                  <to>
                    <xdr:col>8</xdr:col>
                    <xdr:colOff>0</xdr:colOff>
                    <xdr:row>10</xdr:row>
                    <xdr:rowOff>371475</xdr:rowOff>
                  </to>
                </anchor>
              </controlPr>
            </control>
          </mc:Choice>
        </mc:AlternateContent>
        <mc:AlternateContent xmlns:mc="http://schemas.openxmlformats.org/markup-compatibility/2006">
          <mc:Choice Requires="x14">
            <control shapeId="23704" r:id="rId155" name="Group Box 152">
              <controlPr defaultSize="0" autoFill="0" autoPict="0">
                <anchor moveWithCells="1">
                  <from>
                    <xdr:col>7</xdr:col>
                    <xdr:colOff>66675</xdr:colOff>
                    <xdr:row>11</xdr:row>
                    <xdr:rowOff>38100</xdr:rowOff>
                  </from>
                  <to>
                    <xdr:col>8</xdr:col>
                    <xdr:colOff>0</xdr:colOff>
                    <xdr:row>11</xdr:row>
                    <xdr:rowOff>371475</xdr:rowOff>
                  </to>
                </anchor>
              </controlPr>
            </control>
          </mc:Choice>
        </mc:AlternateContent>
        <mc:AlternateContent xmlns:mc="http://schemas.openxmlformats.org/markup-compatibility/2006">
          <mc:Choice Requires="x14">
            <control shapeId="23705" r:id="rId156" name="Group Box 153">
              <controlPr defaultSize="0" autoFill="0" autoPict="0">
                <anchor moveWithCells="1">
                  <from>
                    <xdr:col>7</xdr:col>
                    <xdr:colOff>66675</xdr:colOff>
                    <xdr:row>12</xdr:row>
                    <xdr:rowOff>38100</xdr:rowOff>
                  </from>
                  <to>
                    <xdr:col>8</xdr:col>
                    <xdr:colOff>0</xdr:colOff>
                    <xdr:row>12</xdr:row>
                    <xdr:rowOff>371475</xdr:rowOff>
                  </to>
                </anchor>
              </controlPr>
            </control>
          </mc:Choice>
        </mc:AlternateContent>
        <mc:AlternateContent xmlns:mc="http://schemas.openxmlformats.org/markup-compatibility/2006">
          <mc:Choice Requires="x14">
            <control shapeId="23706" r:id="rId157" name="Group Box 154">
              <controlPr defaultSize="0" autoFill="0" autoPict="0">
                <anchor moveWithCells="1">
                  <from>
                    <xdr:col>7</xdr:col>
                    <xdr:colOff>66675</xdr:colOff>
                    <xdr:row>13</xdr:row>
                    <xdr:rowOff>38100</xdr:rowOff>
                  </from>
                  <to>
                    <xdr:col>8</xdr:col>
                    <xdr:colOff>0</xdr:colOff>
                    <xdr:row>13</xdr:row>
                    <xdr:rowOff>371475</xdr:rowOff>
                  </to>
                </anchor>
              </controlPr>
            </control>
          </mc:Choice>
        </mc:AlternateContent>
        <mc:AlternateContent xmlns:mc="http://schemas.openxmlformats.org/markup-compatibility/2006">
          <mc:Choice Requires="x14">
            <control shapeId="23707" r:id="rId158" name="Group Box 155">
              <controlPr defaultSize="0" autoFill="0" autoPict="0">
                <anchor moveWithCells="1">
                  <from>
                    <xdr:col>7</xdr:col>
                    <xdr:colOff>66675</xdr:colOff>
                    <xdr:row>14</xdr:row>
                    <xdr:rowOff>38100</xdr:rowOff>
                  </from>
                  <to>
                    <xdr:col>8</xdr:col>
                    <xdr:colOff>0</xdr:colOff>
                    <xdr:row>14</xdr:row>
                    <xdr:rowOff>371475</xdr:rowOff>
                  </to>
                </anchor>
              </controlPr>
            </control>
          </mc:Choice>
        </mc:AlternateContent>
        <mc:AlternateContent xmlns:mc="http://schemas.openxmlformats.org/markup-compatibility/2006">
          <mc:Choice Requires="x14">
            <control shapeId="23708" r:id="rId159" name="Group Box 156">
              <controlPr defaultSize="0" autoFill="0" autoPict="0">
                <anchor moveWithCells="1">
                  <from>
                    <xdr:col>7</xdr:col>
                    <xdr:colOff>66675</xdr:colOff>
                    <xdr:row>15</xdr:row>
                    <xdr:rowOff>38100</xdr:rowOff>
                  </from>
                  <to>
                    <xdr:col>8</xdr:col>
                    <xdr:colOff>0</xdr:colOff>
                    <xdr:row>15</xdr:row>
                    <xdr:rowOff>371475</xdr:rowOff>
                  </to>
                </anchor>
              </controlPr>
            </control>
          </mc:Choice>
        </mc:AlternateContent>
        <mc:AlternateContent xmlns:mc="http://schemas.openxmlformats.org/markup-compatibility/2006">
          <mc:Choice Requires="x14">
            <control shapeId="23709" r:id="rId160" name="Group Box 157">
              <controlPr defaultSize="0" autoFill="0" autoPict="0">
                <anchor moveWithCells="1">
                  <from>
                    <xdr:col>7</xdr:col>
                    <xdr:colOff>66675</xdr:colOff>
                    <xdr:row>16</xdr:row>
                    <xdr:rowOff>38100</xdr:rowOff>
                  </from>
                  <to>
                    <xdr:col>8</xdr:col>
                    <xdr:colOff>0</xdr:colOff>
                    <xdr:row>16</xdr:row>
                    <xdr:rowOff>371475</xdr:rowOff>
                  </to>
                </anchor>
              </controlPr>
            </control>
          </mc:Choice>
        </mc:AlternateContent>
        <mc:AlternateContent xmlns:mc="http://schemas.openxmlformats.org/markup-compatibility/2006">
          <mc:Choice Requires="x14">
            <control shapeId="23710" r:id="rId161" name="Group Box 158">
              <controlPr defaultSize="0" autoFill="0" autoPict="0">
                <anchor moveWithCells="1">
                  <from>
                    <xdr:col>7</xdr:col>
                    <xdr:colOff>66675</xdr:colOff>
                    <xdr:row>17</xdr:row>
                    <xdr:rowOff>38100</xdr:rowOff>
                  </from>
                  <to>
                    <xdr:col>8</xdr:col>
                    <xdr:colOff>0</xdr:colOff>
                    <xdr:row>17</xdr:row>
                    <xdr:rowOff>371475</xdr:rowOff>
                  </to>
                </anchor>
              </controlPr>
            </control>
          </mc:Choice>
        </mc:AlternateContent>
        <mc:AlternateContent xmlns:mc="http://schemas.openxmlformats.org/markup-compatibility/2006">
          <mc:Choice Requires="x14">
            <control shapeId="23711" r:id="rId162" name="Group Box 159">
              <controlPr defaultSize="0" autoFill="0" autoPict="0">
                <anchor moveWithCells="1">
                  <from>
                    <xdr:col>7</xdr:col>
                    <xdr:colOff>66675</xdr:colOff>
                    <xdr:row>18</xdr:row>
                    <xdr:rowOff>38100</xdr:rowOff>
                  </from>
                  <to>
                    <xdr:col>8</xdr:col>
                    <xdr:colOff>0</xdr:colOff>
                    <xdr:row>18</xdr:row>
                    <xdr:rowOff>371475</xdr:rowOff>
                  </to>
                </anchor>
              </controlPr>
            </control>
          </mc:Choice>
        </mc:AlternateContent>
        <mc:AlternateContent xmlns:mc="http://schemas.openxmlformats.org/markup-compatibility/2006">
          <mc:Choice Requires="x14">
            <control shapeId="23712" r:id="rId163" name="Group Box 160">
              <controlPr defaultSize="0" autoFill="0" autoPict="0">
                <anchor moveWithCells="1">
                  <from>
                    <xdr:col>7</xdr:col>
                    <xdr:colOff>66675</xdr:colOff>
                    <xdr:row>19</xdr:row>
                    <xdr:rowOff>38100</xdr:rowOff>
                  </from>
                  <to>
                    <xdr:col>8</xdr:col>
                    <xdr:colOff>0</xdr:colOff>
                    <xdr:row>19</xdr:row>
                    <xdr:rowOff>371475</xdr:rowOff>
                  </to>
                </anchor>
              </controlPr>
            </control>
          </mc:Choice>
        </mc:AlternateContent>
        <mc:AlternateContent xmlns:mc="http://schemas.openxmlformats.org/markup-compatibility/2006">
          <mc:Choice Requires="x14">
            <control shapeId="23713" r:id="rId164" name="Group Box 161">
              <controlPr defaultSize="0" autoFill="0" autoPict="0">
                <anchor moveWithCells="1">
                  <from>
                    <xdr:col>7</xdr:col>
                    <xdr:colOff>66675</xdr:colOff>
                    <xdr:row>20</xdr:row>
                    <xdr:rowOff>38100</xdr:rowOff>
                  </from>
                  <to>
                    <xdr:col>8</xdr:col>
                    <xdr:colOff>0</xdr:colOff>
                    <xdr:row>20</xdr:row>
                    <xdr:rowOff>371475</xdr:rowOff>
                  </to>
                </anchor>
              </controlPr>
            </control>
          </mc:Choice>
        </mc:AlternateContent>
        <mc:AlternateContent xmlns:mc="http://schemas.openxmlformats.org/markup-compatibility/2006">
          <mc:Choice Requires="x14">
            <control shapeId="23714" r:id="rId165" name="Group Box 162">
              <controlPr defaultSize="0" autoFill="0" autoPict="0">
                <anchor moveWithCells="1">
                  <from>
                    <xdr:col>7</xdr:col>
                    <xdr:colOff>66675</xdr:colOff>
                    <xdr:row>21</xdr:row>
                    <xdr:rowOff>38100</xdr:rowOff>
                  </from>
                  <to>
                    <xdr:col>8</xdr:col>
                    <xdr:colOff>0</xdr:colOff>
                    <xdr:row>21</xdr:row>
                    <xdr:rowOff>371475</xdr:rowOff>
                  </to>
                </anchor>
              </controlPr>
            </control>
          </mc:Choice>
        </mc:AlternateContent>
        <mc:AlternateContent xmlns:mc="http://schemas.openxmlformats.org/markup-compatibility/2006">
          <mc:Choice Requires="x14">
            <control shapeId="23715" r:id="rId166" name="Group Box 163">
              <controlPr defaultSize="0" autoFill="0" autoPict="0">
                <anchor moveWithCells="1">
                  <from>
                    <xdr:col>7</xdr:col>
                    <xdr:colOff>66675</xdr:colOff>
                    <xdr:row>22</xdr:row>
                    <xdr:rowOff>38100</xdr:rowOff>
                  </from>
                  <to>
                    <xdr:col>8</xdr:col>
                    <xdr:colOff>0</xdr:colOff>
                    <xdr:row>22</xdr:row>
                    <xdr:rowOff>371475</xdr:rowOff>
                  </to>
                </anchor>
              </controlPr>
            </control>
          </mc:Choice>
        </mc:AlternateContent>
        <mc:AlternateContent xmlns:mc="http://schemas.openxmlformats.org/markup-compatibility/2006">
          <mc:Choice Requires="x14">
            <control shapeId="23716" r:id="rId167" name="Group Box 164">
              <controlPr defaultSize="0" autoFill="0" autoPict="0">
                <anchor moveWithCells="1">
                  <from>
                    <xdr:col>7</xdr:col>
                    <xdr:colOff>66675</xdr:colOff>
                    <xdr:row>23</xdr:row>
                    <xdr:rowOff>38100</xdr:rowOff>
                  </from>
                  <to>
                    <xdr:col>8</xdr:col>
                    <xdr:colOff>0</xdr:colOff>
                    <xdr:row>23</xdr:row>
                    <xdr:rowOff>371475</xdr:rowOff>
                  </to>
                </anchor>
              </controlPr>
            </control>
          </mc:Choice>
        </mc:AlternateContent>
        <mc:AlternateContent xmlns:mc="http://schemas.openxmlformats.org/markup-compatibility/2006">
          <mc:Choice Requires="x14">
            <control shapeId="23717" r:id="rId168" name="Group Box 165">
              <controlPr defaultSize="0" autoFill="0" autoPict="0">
                <anchor moveWithCells="1">
                  <from>
                    <xdr:col>7</xdr:col>
                    <xdr:colOff>66675</xdr:colOff>
                    <xdr:row>24</xdr:row>
                    <xdr:rowOff>38100</xdr:rowOff>
                  </from>
                  <to>
                    <xdr:col>8</xdr:col>
                    <xdr:colOff>0</xdr:colOff>
                    <xdr:row>24</xdr:row>
                    <xdr:rowOff>371475</xdr:rowOff>
                  </to>
                </anchor>
              </controlPr>
            </control>
          </mc:Choice>
        </mc:AlternateContent>
        <mc:AlternateContent xmlns:mc="http://schemas.openxmlformats.org/markup-compatibility/2006">
          <mc:Choice Requires="x14">
            <control shapeId="23718" r:id="rId169" name="Group Box 166">
              <controlPr defaultSize="0" autoFill="0" autoPict="0">
                <anchor moveWithCells="1">
                  <from>
                    <xdr:col>7</xdr:col>
                    <xdr:colOff>66675</xdr:colOff>
                    <xdr:row>25</xdr:row>
                    <xdr:rowOff>38100</xdr:rowOff>
                  </from>
                  <to>
                    <xdr:col>8</xdr:col>
                    <xdr:colOff>0</xdr:colOff>
                    <xdr:row>25</xdr:row>
                    <xdr:rowOff>371475</xdr:rowOff>
                  </to>
                </anchor>
              </controlPr>
            </control>
          </mc:Choice>
        </mc:AlternateContent>
        <mc:AlternateContent xmlns:mc="http://schemas.openxmlformats.org/markup-compatibility/2006">
          <mc:Choice Requires="x14">
            <control shapeId="23719" r:id="rId170" name="Group Box 167">
              <controlPr defaultSize="0" autoFill="0" autoPict="0">
                <anchor moveWithCells="1">
                  <from>
                    <xdr:col>7</xdr:col>
                    <xdr:colOff>66675</xdr:colOff>
                    <xdr:row>26</xdr:row>
                    <xdr:rowOff>38100</xdr:rowOff>
                  </from>
                  <to>
                    <xdr:col>8</xdr:col>
                    <xdr:colOff>0</xdr:colOff>
                    <xdr:row>26</xdr:row>
                    <xdr:rowOff>371475</xdr:rowOff>
                  </to>
                </anchor>
              </controlPr>
            </control>
          </mc:Choice>
        </mc:AlternateContent>
        <mc:AlternateContent xmlns:mc="http://schemas.openxmlformats.org/markup-compatibility/2006">
          <mc:Choice Requires="x14">
            <control shapeId="23720" r:id="rId171" name="Group Box 168">
              <controlPr defaultSize="0" autoFill="0" autoPict="0">
                <anchor moveWithCells="1">
                  <from>
                    <xdr:col>7</xdr:col>
                    <xdr:colOff>66675</xdr:colOff>
                    <xdr:row>27</xdr:row>
                    <xdr:rowOff>38100</xdr:rowOff>
                  </from>
                  <to>
                    <xdr:col>8</xdr:col>
                    <xdr:colOff>0</xdr:colOff>
                    <xdr:row>27</xdr:row>
                    <xdr:rowOff>371475</xdr:rowOff>
                  </to>
                </anchor>
              </controlPr>
            </control>
          </mc:Choice>
        </mc:AlternateContent>
        <mc:AlternateContent xmlns:mc="http://schemas.openxmlformats.org/markup-compatibility/2006">
          <mc:Choice Requires="x14">
            <control shapeId="23721" r:id="rId172" name="Group Box 169">
              <controlPr defaultSize="0" autoFill="0" autoPict="0">
                <anchor moveWithCells="1">
                  <from>
                    <xdr:col>7</xdr:col>
                    <xdr:colOff>66675</xdr:colOff>
                    <xdr:row>28</xdr:row>
                    <xdr:rowOff>38100</xdr:rowOff>
                  </from>
                  <to>
                    <xdr:col>8</xdr:col>
                    <xdr:colOff>0</xdr:colOff>
                    <xdr:row>28</xdr:row>
                    <xdr:rowOff>371475</xdr:rowOff>
                  </to>
                </anchor>
              </controlPr>
            </control>
          </mc:Choice>
        </mc:AlternateContent>
        <mc:AlternateContent xmlns:mc="http://schemas.openxmlformats.org/markup-compatibility/2006">
          <mc:Choice Requires="x14">
            <control shapeId="23722" r:id="rId173" name="Group Box 170">
              <controlPr defaultSize="0" autoFill="0" autoPict="0">
                <anchor moveWithCells="1">
                  <from>
                    <xdr:col>7</xdr:col>
                    <xdr:colOff>66675</xdr:colOff>
                    <xdr:row>29</xdr:row>
                    <xdr:rowOff>38100</xdr:rowOff>
                  </from>
                  <to>
                    <xdr:col>8</xdr:col>
                    <xdr:colOff>0</xdr:colOff>
                    <xdr:row>29</xdr:row>
                    <xdr:rowOff>371475</xdr:rowOff>
                  </to>
                </anchor>
              </controlPr>
            </control>
          </mc:Choice>
        </mc:AlternateContent>
        <mc:AlternateContent xmlns:mc="http://schemas.openxmlformats.org/markup-compatibility/2006">
          <mc:Choice Requires="x14">
            <control shapeId="23723" r:id="rId174" name="Group Box 171">
              <controlPr defaultSize="0" autoFill="0" autoPict="0">
                <anchor moveWithCells="1">
                  <from>
                    <xdr:col>7</xdr:col>
                    <xdr:colOff>66675</xdr:colOff>
                    <xdr:row>30</xdr:row>
                    <xdr:rowOff>38100</xdr:rowOff>
                  </from>
                  <to>
                    <xdr:col>8</xdr:col>
                    <xdr:colOff>0</xdr:colOff>
                    <xdr:row>30</xdr:row>
                    <xdr:rowOff>371475</xdr:rowOff>
                  </to>
                </anchor>
              </controlPr>
            </control>
          </mc:Choice>
        </mc:AlternateContent>
        <mc:AlternateContent xmlns:mc="http://schemas.openxmlformats.org/markup-compatibility/2006">
          <mc:Choice Requires="x14">
            <control shapeId="23724" r:id="rId175" name="Group Box 172">
              <controlPr defaultSize="0" autoFill="0" autoPict="0">
                <anchor moveWithCells="1">
                  <from>
                    <xdr:col>7</xdr:col>
                    <xdr:colOff>66675</xdr:colOff>
                    <xdr:row>31</xdr:row>
                    <xdr:rowOff>38100</xdr:rowOff>
                  </from>
                  <to>
                    <xdr:col>8</xdr:col>
                    <xdr:colOff>0</xdr:colOff>
                    <xdr:row>31</xdr:row>
                    <xdr:rowOff>371475</xdr:rowOff>
                  </to>
                </anchor>
              </controlPr>
            </control>
          </mc:Choice>
        </mc:AlternateContent>
        <mc:AlternateContent xmlns:mc="http://schemas.openxmlformats.org/markup-compatibility/2006">
          <mc:Choice Requires="x14">
            <control shapeId="23725" r:id="rId176" name="Group Box 173">
              <controlPr defaultSize="0" autoFill="0" autoPict="0">
                <anchor moveWithCells="1">
                  <from>
                    <xdr:col>7</xdr:col>
                    <xdr:colOff>66675</xdr:colOff>
                    <xdr:row>32</xdr:row>
                    <xdr:rowOff>38100</xdr:rowOff>
                  </from>
                  <to>
                    <xdr:col>8</xdr:col>
                    <xdr:colOff>0</xdr:colOff>
                    <xdr:row>32</xdr:row>
                    <xdr:rowOff>371475</xdr:rowOff>
                  </to>
                </anchor>
              </controlPr>
            </control>
          </mc:Choice>
        </mc:AlternateContent>
        <mc:AlternateContent xmlns:mc="http://schemas.openxmlformats.org/markup-compatibility/2006">
          <mc:Choice Requires="x14">
            <control shapeId="23726" r:id="rId177" name="Group Box 174">
              <controlPr defaultSize="0" autoFill="0" autoPict="0">
                <anchor moveWithCells="1">
                  <from>
                    <xdr:col>7</xdr:col>
                    <xdr:colOff>66675</xdr:colOff>
                    <xdr:row>33</xdr:row>
                    <xdr:rowOff>38100</xdr:rowOff>
                  </from>
                  <to>
                    <xdr:col>8</xdr:col>
                    <xdr:colOff>0</xdr:colOff>
                    <xdr:row>33</xdr:row>
                    <xdr:rowOff>371475</xdr:rowOff>
                  </to>
                </anchor>
              </controlPr>
            </control>
          </mc:Choice>
        </mc:AlternateContent>
        <mc:AlternateContent xmlns:mc="http://schemas.openxmlformats.org/markup-compatibility/2006">
          <mc:Choice Requires="x14">
            <control shapeId="23727" r:id="rId178" name="Group Box 175">
              <controlPr defaultSize="0" autoFill="0" autoPict="0">
                <anchor moveWithCells="1">
                  <from>
                    <xdr:col>7</xdr:col>
                    <xdr:colOff>66675</xdr:colOff>
                    <xdr:row>34</xdr:row>
                    <xdr:rowOff>38100</xdr:rowOff>
                  </from>
                  <to>
                    <xdr:col>8</xdr:col>
                    <xdr:colOff>0</xdr:colOff>
                    <xdr:row>34</xdr:row>
                    <xdr:rowOff>371475</xdr:rowOff>
                  </to>
                </anchor>
              </controlPr>
            </control>
          </mc:Choice>
        </mc:AlternateContent>
        <mc:AlternateContent xmlns:mc="http://schemas.openxmlformats.org/markup-compatibility/2006">
          <mc:Choice Requires="x14">
            <control shapeId="23728" r:id="rId179" name="Group Box 176">
              <controlPr defaultSize="0" autoFill="0" autoPict="0">
                <anchor moveWithCells="1">
                  <from>
                    <xdr:col>7</xdr:col>
                    <xdr:colOff>66675</xdr:colOff>
                    <xdr:row>35</xdr:row>
                    <xdr:rowOff>38100</xdr:rowOff>
                  </from>
                  <to>
                    <xdr:col>8</xdr:col>
                    <xdr:colOff>0</xdr:colOff>
                    <xdr:row>35</xdr:row>
                    <xdr:rowOff>371475</xdr:rowOff>
                  </to>
                </anchor>
              </controlPr>
            </control>
          </mc:Choice>
        </mc:AlternateContent>
        <mc:AlternateContent xmlns:mc="http://schemas.openxmlformats.org/markup-compatibility/2006">
          <mc:Choice Requires="x14">
            <control shapeId="23729" r:id="rId180" name="Group Box 177">
              <controlPr defaultSize="0" autoFill="0" autoPict="0">
                <anchor moveWithCells="1">
                  <from>
                    <xdr:col>7</xdr:col>
                    <xdr:colOff>66675</xdr:colOff>
                    <xdr:row>36</xdr:row>
                    <xdr:rowOff>38100</xdr:rowOff>
                  </from>
                  <to>
                    <xdr:col>8</xdr:col>
                    <xdr:colOff>0</xdr:colOff>
                    <xdr:row>36</xdr:row>
                    <xdr:rowOff>371475</xdr:rowOff>
                  </to>
                </anchor>
              </controlPr>
            </control>
          </mc:Choice>
        </mc:AlternateContent>
        <mc:AlternateContent xmlns:mc="http://schemas.openxmlformats.org/markup-compatibility/2006">
          <mc:Choice Requires="x14">
            <control shapeId="23730" r:id="rId181" name="Group Box 178">
              <controlPr defaultSize="0" autoFill="0" autoPict="0">
                <anchor moveWithCells="1">
                  <from>
                    <xdr:col>7</xdr:col>
                    <xdr:colOff>66675</xdr:colOff>
                    <xdr:row>37</xdr:row>
                    <xdr:rowOff>38100</xdr:rowOff>
                  </from>
                  <to>
                    <xdr:col>8</xdr:col>
                    <xdr:colOff>0</xdr:colOff>
                    <xdr:row>37</xdr:row>
                    <xdr:rowOff>371475</xdr:rowOff>
                  </to>
                </anchor>
              </controlPr>
            </control>
          </mc:Choice>
        </mc:AlternateContent>
        <mc:AlternateContent xmlns:mc="http://schemas.openxmlformats.org/markup-compatibility/2006">
          <mc:Choice Requires="x14">
            <control shapeId="23731" r:id="rId182" name="Group Box 179">
              <controlPr defaultSize="0" autoFill="0" autoPict="0">
                <anchor moveWithCells="1">
                  <from>
                    <xdr:col>7</xdr:col>
                    <xdr:colOff>66675</xdr:colOff>
                    <xdr:row>38</xdr:row>
                    <xdr:rowOff>38100</xdr:rowOff>
                  </from>
                  <to>
                    <xdr:col>8</xdr:col>
                    <xdr:colOff>0</xdr:colOff>
                    <xdr:row>38</xdr:row>
                    <xdr:rowOff>371475</xdr:rowOff>
                  </to>
                </anchor>
              </controlPr>
            </control>
          </mc:Choice>
        </mc:AlternateContent>
        <mc:AlternateContent xmlns:mc="http://schemas.openxmlformats.org/markup-compatibility/2006">
          <mc:Choice Requires="x14">
            <control shapeId="23732" r:id="rId183" name="Group Box 180">
              <controlPr defaultSize="0" autoFill="0" autoPict="0">
                <anchor moveWithCells="1">
                  <from>
                    <xdr:col>7</xdr:col>
                    <xdr:colOff>66675</xdr:colOff>
                    <xdr:row>39</xdr:row>
                    <xdr:rowOff>38100</xdr:rowOff>
                  </from>
                  <to>
                    <xdr:col>8</xdr:col>
                    <xdr:colOff>0</xdr:colOff>
                    <xdr:row>39</xdr:row>
                    <xdr:rowOff>371475</xdr:rowOff>
                  </to>
                </anchor>
              </controlPr>
            </control>
          </mc:Choice>
        </mc:AlternateContent>
        <mc:AlternateContent xmlns:mc="http://schemas.openxmlformats.org/markup-compatibility/2006">
          <mc:Choice Requires="x14">
            <control shapeId="23733" r:id="rId184" name="Group Box 181">
              <controlPr defaultSize="0" autoFill="0" autoPict="0">
                <anchor moveWithCells="1">
                  <from>
                    <xdr:col>7</xdr:col>
                    <xdr:colOff>66675</xdr:colOff>
                    <xdr:row>40</xdr:row>
                    <xdr:rowOff>38100</xdr:rowOff>
                  </from>
                  <to>
                    <xdr:col>8</xdr:col>
                    <xdr:colOff>0</xdr:colOff>
                    <xdr:row>40</xdr:row>
                    <xdr:rowOff>371475</xdr:rowOff>
                  </to>
                </anchor>
              </controlPr>
            </control>
          </mc:Choice>
        </mc:AlternateContent>
        <mc:AlternateContent xmlns:mc="http://schemas.openxmlformats.org/markup-compatibility/2006">
          <mc:Choice Requires="x14">
            <control shapeId="23734" r:id="rId185" name="Group Box 182">
              <controlPr defaultSize="0" autoFill="0" autoPict="0">
                <anchor moveWithCells="1">
                  <from>
                    <xdr:col>7</xdr:col>
                    <xdr:colOff>66675</xdr:colOff>
                    <xdr:row>41</xdr:row>
                    <xdr:rowOff>38100</xdr:rowOff>
                  </from>
                  <to>
                    <xdr:col>8</xdr:col>
                    <xdr:colOff>0</xdr:colOff>
                    <xdr:row>41</xdr:row>
                    <xdr:rowOff>371475</xdr:rowOff>
                  </to>
                </anchor>
              </controlPr>
            </control>
          </mc:Choice>
        </mc:AlternateContent>
        <mc:AlternateContent xmlns:mc="http://schemas.openxmlformats.org/markup-compatibility/2006">
          <mc:Choice Requires="x14">
            <control shapeId="23735" r:id="rId186" name="Group Box 183">
              <controlPr defaultSize="0" autoFill="0" autoPict="0">
                <anchor moveWithCells="1">
                  <from>
                    <xdr:col>7</xdr:col>
                    <xdr:colOff>66675</xdr:colOff>
                    <xdr:row>42</xdr:row>
                    <xdr:rowOff>38100</xdr:rowOff>
                  </from>
                  <to>
                    <xdr:col>8</xdr:col>
                    <xdr:colOff>0</xdr:colOff>
                    <xdr:row>42</xdr:row>
                    <xdr:rowOff>371475</xdr:rowOff>
                  </to>
                </anchor>
              </controlPr>
            </control>
          </mc:Choice>
        </mc:AlternateContent>
        <mc:AlternateContent xmlns:mc="http://schemas.openxmlformats.org/markup-compatibility/2006">
          <mc:Choice Requires="x14">
            <control shapeId="23736" r:id="rId187" name="Group Box 184">
              <controlPr defaultSize="0" autoFill="0" autoPict="0">
                <anchor moveWithCells="1">
                  <from>
                    <xdr:col>7</xdr:col>
                    <xdr:colOff>66675</xdr:colOff>
                    <xdr:row>43</xdr:row>
                    <xdr:rowOff>38100</xdr:rowOff>
                  </from>
                  <to>
                    <xdr:col>8</xdr:col>
                    <xdr:colOff>0</xdr:colOff>
                    <xdr:row>43</xdr:row>
                    <xdr:rowOff>371475</xdr:rowOff>
                  </to>
                </anchor>
              </controlPr>
            </control>
          </mc:Choice>
        </mc:AlternateContent>
        <mc:AlternateContent xmlns:mc="http://schemas.openxmlformats.org/markup-compatibility/2006">
          <mc:Choice Requires="x14">
            <control shapeId="23737" r:id="rId188" name="Group Box 185">
              <controlPr defaultSize="0" autoFill="0" autoPict="0">
                <anchor moveWithCells="1">
                  <from>
                    <xdr:col>7</xdr:col>
                    <xdr:colOff>66675</xdr:colOff>
                    <xdr:row>44</xdr:row>
                    <xdr:rowOff>38100</xdr:rowOff>
                  </from>
                  <to>
                    <xdr:col>8</xdr:col>
                    <xdr:colOff>0</xdr:colOff>
                    <xdr:row>44</xdr:row>
                    <xdr:rowOff>371475</xdr:rowOff>
                  </to>
                </anchor>
              </controlPr>
            </control>
          </mc:Choice>
        </mc:AlternateContent>
        <mc:AlternateContent xmlns:mc="http://schemas.openxmlformats.org/markup-compatibility/2006">
          <mc:Choice Requires="x14">
            <control shapeId="23738" r:id="rId189" name="Group Box 186">
              <controlPr defaultSize="0" autoFill="0" autoPict="0">
                <anchor moveWithCells="1">
                  <from>
                    <xdr:col>7</xdr:col>
                    <xdr:colOff>66675</xdr:colOff>
                    <xdr:row>45</xdr:row>
                    <xdr:rowOff>38100</xdr:rowOff>
                  </from>
                  <to>
                    <xdr:col>8</xdr:col>
                    <xdr:colOff>0</xdr:colOff>
                    <xdr:row>45</xdr:row>
                    <xdr:rowOff>371475</xdr:rowOff>
                  </to>
                </anchor>
              </controlPr>
            </control>
          </mc:Choice>
        </mc:AlternateContent>
        <mc:AlternateContent xmlns:mc="http://schemas.openxmlformats.org/markup-compatibility/2006">
          <mc:Choice Requires="x14">
            <control shapeId="23739" r:id="rId190" name="Group Box 187">
              <controlPr defaultSize="0" autoFill="0" autoPict="0">
                <anchor moveWithCells="1">
                  <from>
                    <xdr:col>7</xdr:col>
                    <xdr:colOff>66675</xdr:colOff>
                    <xdr:row>46</xdr:row>
                    <xdr:rowOff>38100</xdr:rowOff>
                  </from>
                  <to>
                    <xdr:col>8</xdr:col>
                    <xdr:colOff>0</xdr:colOff>
                    <xdr:row>46</xdr:row>
                    <xdr:rowOff>371475</xdr:rowOff>
                  </to>
                </anchor>
              </controlPr>
            </control>
          </mc:Choice>
        </mc:AlternateContent>
        <mc:AlternateContent xmlns:mc="http://schemas.openxmlformats.org/markup-compatibility/2006">
          <mc:Choice Requires="x14">
            <control shapeId="23740" r:id="rId191" name="Group Box 188">
              <controlPr defaultSize="0" autoFill="0" autoPict="0">
                <anchor moveWithCells="1">
                  <from>
                    <xdr:col>7</xdr:col>
                    <xdr:colOff>66675</xdr:colOff>
                    <xdr:row>47</xdr:row>
                    <xdr:rowOff>38100</xdr:rowOff>
                  </from>
                  <to>
                    <xdr:col>8</xdr:col>
                    <xdr:colOff>0</xdr:colOff>
                    <xdr:row>47</xdr:row>
                    <xdr:rowOff>371475</xdr:rowOff>
                  </to>
                </anchor>
              </controlPr>
            </control>
          </mc:Choice>
        </mc:AlternateContent>
        <mc:AlternateContent xmlns:mc="http://schemas.openxmlformats.org/markup-compatibility/2006">
          <mc:Choice Requires="x14">
            <control shapeId="23741" r:id="rId192" name="Group Box 189">
              <controlPr defaultSize="0" autoFill="0" autoPict="0">
                <anchor moveWithCells="1">
                  <from>
                    <xdr:col>7</xdr:col>
                    <xdr:colOff>66675</xdr:colOff>
                    <xdr:row>48</xdr:row>
                    <xdr:rowOff>38100</xdr:rowOff>
                  </from>
                  <to>
                    <xdr:col>8</xdr:col>
                    <xdr:colOff>0</xdr:colOff>
                    <xdr:row>48</xdr:row>
                    <xdr:rowOff>371475</xdr:rowOff>
                  </to>
                </anchor>
              </controlPr>
            </control>
          </mc:Choice>
        </mc:AlternateContent>
        <mc:AlternateContent xmlns:mc="http://schemas.openxmlformats.org/markup-compatibility/2006">
          <mc:Choice Requires="x14">
            <control shapeId="23742" r:id="rId193" name="Group Box 190">
              <controlPr defaultSize="0" autoFill="0" autoPict="0">
                <anchor moveWithCells="1">
                  <from>
                    <xdr:col>7</xdr:col>
                    <xdr:colOff>66675</xdr:colOff>
                    <xdr:row>49</xdr:row>
                    <xdr:rowOff>38100</xdr:rowOff>
                  </from>
                  <to>
                    <xdr:col>8</xdr:col>
                    <xdr:colOff>0</xdr:colOff>
                    <xdr:row>49</xdr:row>
                    <xdr:rowOff>371475</xdr:rowOff>
                  </to>
                </anchor>
              </controlPr>
            </control>
          </mc:Choice>
        </mc:AlternateContent>
        <mc:AlternateContent xmlns:mc="http://schemas.openxmlformats.org/markup-compatibility/2006">
          <mc:Choice Requires="x14">
            <control shapeId="23743" r:id="rId194" name="Group Box 191">
              <controlPr defaultSize="0" autoFill="0" autoPict="0">
                <anchor moveWithCells="1">
                  <from>
                    <xdr:col>7</xdr:col>
                    <xdr:colOff>66675</xdr:colOff>
                    <xdr:row>50</xdr:row>
                    <xdr:rowOff>38100</xdr:rowOff>
                  </from>
                  <to>
                    <xdr:col>8</xdr:col>
                    <xdr:colOff>0</xdr:colOff>
                    <xdr:row>50</xdr:row>
                    <xdr:rowOff>371475</xdr:rowOff>
                  </to>
                </anchor>
              </controlPr>
            </control>
          </mc:Choice>
        </mc:AlternateContent>
        <mc:AlternateContent xmlns:mc="http://schemas.openxmlformats.org/markup-compatibility/2006">
          <mc:Choice Requires="x14">
            <control shapeId="23744" r:id="rId195" name="Group Box 192">
              <controlPr defaultSize="0" autoFill="0" autoPict="0">
                <anchor moveWithCells="1">
                  <from>
                    <xdr:col>7</xdr:col>
                    <xdr:colOff>66675</xdr:colOff>
                    <xdr:row>51</xdr:row>
                    <xdr:rowOff>38100</xdr:rowOff>
                  </from>
                  <to>
                    <xdr:col>8</xdr:col>
                    <xdr:colOff>0</xdr:colOff>
                    <xdr:row>51</xdr:row>
                    <xdr:rowOff>371475</xdr:rowOff>
                  </to>
                </anchor>
              </controlPr>
            </control>
          </mc:Choice>
        </mc:AlternateContent>
        <mc:AlternateContent xmlns:mc="http://schemas.openxmlformats.org/markup-compatibility/2006">
          <mc:Choice Requires="x14">
            <control shapeId="23745" r:id="rId196" name="Group Box 193">
              <controlPr defaultSize="0" autoFill="0" autoPict="0">
                <anchor moveWithCells="1">
                  <from>
                    <xdr:col>7</xdr:col>
                    <xdr:colOff>66675</xdr:colOff>
                    <xdr:row>52</xdr:row>
                    <xdr:rowOff>38100</xdr:rowOff>
                  </from>
                  <to>
                    <xdr:col>8</xdr:col>
                    <xdr:colOff>0</xdr:colOff>
                    <xdr:row>52</xdr:row>
                    <xdr:rowOff>371475</xdr:rowOff>
                  </to>
                </anchor>
              </controlPr>
            </control>
          </mc:Choice>
        </mc:AlternateContent>
        <mc:AlternateContent xmlns:mc="http://schemas.openxmlformats.org/markup-compatibility/2006">
          <mc:Choice Requires="x14">
            <control shapeId="23746" r:id="rId197" name="Group Box 194">
              <controlPr defaultSize="0" autoFill="0" autoPict="0">
                <anchor moveWithCells="1">
                  <from>
                    <xdr:col>7</xdr:col>
                    <xdr:colOff>66675</xdr:colOff>
                    <xdr:row>53</xdr:row>
                    <xdr:rowOff>38100</xdr:rowOff>
                  </from>
                  <to>
                    <xdr:col>8</xdr:col>
                    <xdr:colOff>0</xdr:colOff>
                    <xdr:row>53</xdr:row>
                    <xdr:rowOff>371475</xdr:rowOff>
                  </to>
                </anchor>
              </controlPr>
            </control>
          </mc:Choice>
        </mc:AlternateContent>
        <mc:AlternateContent xmlns:mc="http://schemas.openxmlformats.org/markup-compatibility/2006">
          <mc:Choice Requires="x14">
            <control shapeId="23747" r:id="rId198" name="Group Box 195">
              <controlPr defaultSize="0" autoFill="0" autoPict="0">
                <anchor moveWithCells="1">
                  <from>
                    <xdr:col>7</xdr:col>
                    <xdr:colOff>66675</xdr:colOff>
                    <xdr:row>54</xdr:row>
                    <xdr:rowOff>38100</xdr:rowOff>
                  </from>
                  <to>
                    <xdr:col>8</xdr:col>
                    <xdr:colOff>0</xdr:colOff>
                    <xdr:row>54</xdr:row>
                    <xdr:rowOff>371475</xdr:rowOff>
                  </to>
                </anchor>
              </controlPr>
            </control>
          </mc:Choice>
        </mc:AlternateContent>
        <mc:AlternateContent xmlns:mc="http://schemas.openxmlformats.org/markup-compatibility/2006">
          <mc:Choice Requires="x14">
            <control shapeId="23748" r:id="rId199" name="Group Box 196">
              <controlPr defaultSize="0" autoFill="0" autoPict="0">
                <anchor moveWithCells="1">
                  <from>
                    <xdr:col>7</xdr:col>
                    <xdr:colOff>66675</xdr:colOff>
                    <xdr:row>55</xdr:row>
                    <xdr:rowOff>38100</xdr:rowOff>
                  </from>
                  <to>
                    <xdr:col>8</xdr:col>
                    <xdr:colOff>0</xdr:colOff>
                    <xdr:row>55</xdr:row>
                    <xdr:rowOff>371475</xdr:rowOff>
                  </to>
                </anchor>
              </controlPr>
            </control>
          </mc:Choice>
        </mc:AlternateContent>
        <mc:AlternateContent xmlns:mc="http://schemas.openxmlformats.org/markup-compatibility/2006">
          <mc:Choice Requires="x14">
            <control shapeId="23749" r:id="rId200" name="Group Box 197">
              <controlPr defaultSize="0" autoFill="0" autoPict="0">
                <anchor moveWithCells="1">
                  <from>
                    <xdr:col>7</xdr:col>
                    <xdr:colOff>66675</xdr:colOff>
                    <xdr:row>56</xdr:row>
                    <xdr:rowOff>38100</xdr:rowOff>
                  </from>
                  <to>
                    <xdr:col>8</xdr:col>
                    <xdr:colOff>0</xdr:colOff>
                    <xdr:row>56</xdr:row>
                    <xdr:rowOff>371475</xdr:rowOff>
                  </to>
                </anchor>
              </controlPr>
            </control>
          </mc:Choice>
        </mc:AlternateContent>
        <mc:AlternateContent xmlns:mc="http://schemas.openxmlformats.org/markup-compatibility/2006">
          <mc:Choice Requires="x14">
            <control shapeId="23750" r:id="rId201" name="Group Box 198">
              <controlPr defaultSize="0" autoFill="0" autoPict="0">
                <anchor moveWithCells="1">
                  <from>
                    <xdr:col>7</xdr:col>
                    <xdr:colOff>66675</xdr:colOff>
                    <xdr:row>57</xdr:row>
                    <xdr:rowOff>38100</xdr:rowOff>
                  </from>
                  <to>
                    <xdr:col>8</xdr:col>
                    <xdr:colOff>0</xdr:colOff>
                    <xdr:row>57</xdr:row>
                    <xdr:rowOff>371475</xdr:rowOff>
                  </to>
                </anchor>
              </controlPr>
            </control>
          </mc:Choice>
        </mc:AlternateContent>
        <mc:AlternateContent xmlns:mc="http://schemas.openxmlformats.org/markup-compatibility/2006">
          <mc:Choice Requires="x14">
            <control shapeId="23751" r:id="rId202" name="Group Box 199">
              <controlPr defaultSize="0" autoFill="0" autoPict="0">
                <anchor moveWithCells="1">
                  <from>
                    <xdr:col>7</xdr:col>
                    <xdr:colOff>66675</xdr:colOff>
                    <xdr:row>108</xdr:row>
                    <xdr:rowOff>0</xdr:rowOff>
                  </from>
                  <to>
                    <xdr:col>7</xdr:col>
                    <xdr:colOff>962025</xdr:colOff>
                    <xdr:row>109</xdr:row>
                    <xdr:rowOff>95250</xdr:rowOff>
                  </to>
                </anchor>
              </controlPr>
            </control>
          </mc:Choice>
        </mc:AlternateContent>
        <mc:AlternateContent xmlns:mc="http://schemas.openxmlformats.org/markup-compatibility/2006">
          <mc:Choice Requires="x14">
            <control shapeId="23752" r:id="rId203" name="Group Box 200">
              <controlPr defaultSize="0" autoFill="0" autoPict="0">
                <anchor moveWithCells="1">
                  <from>
                    <xdr:col>7</xdr:col>
                    <xdr:colOff>66675</xdr:colOff>
                    <xdr:row>108</xdr:row>
                    <xdr:rowOff>0</xdr:rowOff>
                  </from>
                  <to>
                    <xdr:col>7</xdr:col>
                    <xdr:colOff>962025</xdr:colOff>
                    <xdr:row>109</xdr:row>
                    <xdr:rowOff>95250</xdr:rowOff>
                  </to>
                </anchor>
              </controlPr>
            </control>
          </mc:Choice>
        </mc:AlternateContent>
        <mc:AlternateContent xmlns:mc="http://schemas.openxmlformats.org/markup-compatibility/2006">
          <mc:Choice Requires="x14">
            <control shapeId="23753" r:id="rId204" name="Group Box 201">
              <controlPr defaultSize="0" autoFill="0" autoPict="0">
                <anchor moveWithCells="1">
                  <from>
                    <xdr:col>7</xdr:col>
                    <xdr:colOff>66675</xdr:colOff>
                    <xdr:row>108</xdr:row>
                    <xdr:rowOff>0</xdr:rowOff>
                  </from>
                  <to>
                    <xdr:col>7</xdr:col>
                    <xdr:colOff>962025</xdr:colOff>
                    <xdr:row>109</xdr:row>
                    <xdr:rowOff>95250</xdr:rowOff>
                  </to>
                </anchor>
              </controlPr>
            </control>
          </mc:Choice>
        </mc:AlternateContent>
        <mc:AlternateContent xmlns:mc="http://schemas.openxmlformats.org/markup-compatibility/2006">
          <mc:Choice Requires="x14">
            <control shapeId="23754" r:id="rId205" name="Group Box 202">
              <controlPr defaultSize="0" autoFill="0" autoPict="0">
                <anchor moveWithCells="1">
                  <from>
                    <xdr:col>7</xdr:col>
                    <xdr:colOff>66675</xdr:colOff>
                    <xdr:row>8</xdr:row>
                    <xdr:rowOff>38100</xdr:rowOff>
                  </from>
                  <to>
                    <xdr:col>8</xdr:col>
                    <xdr:colOff>0</xdr:colOff>
                    <xdr:row>8</xdr:row>
                    <xdr:rowOff>371475</xdr:rowOff>
                  </to>
                </anchor>
              </controlPr>
            </control>
          </mc:Choice>
        </mc:AlternateContent>
        <mc:AlternateContent xmlns:mc="http://schemas.openxmlformats.org/markup-compatibility/2006">
          <mc:Choice Requires="x14">
            <control shapeId="23755" r:id="rId206" name="Group Box 203">
              <controlPr defaultSize="0" autoFill="0" autoPict="0">
                <anchor moveWithCells="1">
                  <from>
                    <xdr:col>7</xdr:col>
                    <xdr:colOff>66675</xdr:colOff>
                    <xdr:row>58</xdr:row>
                    <xdr:rowOff>38100</xdr:rowOff>
                  </from>
                  <to>
                    <xdr:col>8</xdr:col>
                    <xdr:colOff>0</xdr:colOff>
                    <xdr:row>58</xdr:row>
                    <xdr:rowOff>371475</xdr:rowOff>
                  </to>
                </anchor>
              </controlPr>
            </control>
          </mc:Choice>
        </mc:AlternateContent>
        <mc:AlternateContent xmlns:mc="http://schemas.openxmlformats.org/markup-compatibility/2006">
          <mc:Choice Requires="x14">
            <control shapeId="23756" r:id="rId207" name="Group Box 204">
              <controlPr defaultSize="0" autoFill="0" autoPict="0">
                <anchor moveWithCells="1">
                  <from>
                    <xdr:col>7</xdr:col>
                    <xdr:colOff>66675</xdr:colOff>
                    <xdr:row>58</xdr:row>
                    <xdr:rowOff>38100</xdr:rowOff>
                  </from>
                  <to>
                    <xdr:col>8</xdr:col>
                    <xdr:colOff>0</xdr:colOff>
                    <xdr:row>58</xdr:row>
                    <xdr:rowOff>371475</xdr:rowOff>
                  </to>
                </anchor>
              </controlPr>
            </control>
          </mc:Choice>
        </mc:AlternateContent>
        <mc:AlternateContent xmlns:mc="http://schemas.openxmlformats.org/markup-compatibility/2006">
          <mc:Choice Requires="x14">
            <control shapeId="23757" r:id="rId208" name="Group Box 205">
              <controlPr defaultSize="0" autoFill="0" autoPict="0">
                <anchor moveWithCells="1">
                  <from>
                    <xdr:col>7</xdr:col>
                    <xdr:colOff>66675</xdr:colOff>
                    <xdr:row>58</xdr:row>
                    <xdr:rowOff>38100</xdr:rowOff>
                  </from>
                  <to>
                    <xdr:col>8</xdr:col>
                    <xdr:colOff>0</xdr:colOff>
                    <xdr:row>58</xdr:row>
                    <xdr:rowOff>371475</xdr:rowOff>
                  </to>
                </anchor>
              </controlPr>
            </control>
          </mc:Choice>
        </mc:AlternateContent>
        <mc:AlternateContent xmlns:mc="http://schemas.openxmlformats.org/markup-compatibility/2006">
          <mc:Choice Requires="x14">
            <control shapeId="23758" r:id="rId209" name="Group Box 206">
              <controlPr defaultSize="0" autoFill="0" autoPict="0">
                <anchor moveWithCells="1">
                  <from>
                    <xdr:col>7</xdr:col>
                    <xdr:colOff>66675</xdr:colOff>
                    <xdr:row>25</xdr:row>
                    <xdr:rowOff>38100</xdr:rowOff>
                  </from>
                  <to>
                    <xdr:col>8</xdr:col>
                    <xdr:colOff>0</xdr:colOff>
                    <xdr:row>25</xdr:row>
                    <xdr:rowOff>371475</xdr:rowOff>
                  </to>
                </anchor>
              </controlPr>
            </control>
          </mc:Choice>
        </mc:AlternateContent>
        <mc:AlternateContent xmlns:mc="http://schemas.openxmlformats.org/markup-compatibility/2006">
          <mc:Choice Requires="x14">
            <control shapeId="23759" r:id="rId210" name="Group Box 207">
              <controlPr defaultSize="0" autoFill="0" autoPict="0">
                <anchor moveWithCells="1">
                  <from>
                    <xdr:col>7</xdr:col>
                    <xdr:colOff>66675</xdr:colOff>
                    <xdr:row>25</xdr:row>
                    <xdr:rowOff>38100</xdr:rowOff>
                  </from>
                  <to>
                    <xdr:col>8</xdr:col>
                    <xdr:colOff>0</xdr:colOff>
                    <xdr:row>25</xdr:row>
                    <xdr:rowOff>371475</xdr:rowOff>
                  </to>
                </anchor>
              </controlPr>
            </control>
          </mc:Choice>
        </mc:AlternateContent>
      </controls>
    </mc:Choice>
  </mc:AlternateContent>
  <tableParts count="1">
    <tablePart r:id="rId2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記入例</vt:lpstr>
      <vt:lpstr>協会けんぽコース＆オプション</vt:lpstr>
      <vt:lpstr>その他オプション</vt:lpstr>
      <vt:lpstr>情報記入欄</vt:lpstr>
      <vt:lpstr>その他オプション!Print_Area</vt:lpstr>
      <vt:lpstr>記入例!Print_Area</vt:lpstr>
      <vt:lpstr>情報記入欄!Print_Area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Infinite</dc:creator>
  <cp:lastModifiedBy>rtn</cp:lastModifiedBy>
  <cp:lastPrinted>2025-02-13T00:01:01Z</cp:lastPrinted>
  <dcterms:created xsi:type="dcterms:W3CDTF">2020-03-06T08:00:06Z</dcterms:created>
  <dcterms:modified xsi:type="dcterms:W3CDTF">2025-02-13T00:02:54Z</dcterms:modified>
</cp:coreProperties>
</file>